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lr1-sar-ppte\commun\IMMOBILIER\PROJETS TITRE 5\2026\2026 03 RENOVATION BUREAUX\LOT RENOVATION\1 APPEL D'OFFRES\1.1 DOSSIER DE CONSULTATION\"/>
    </mc:Choice>
  </mc:AlternateContent>
  <xr:revisionPtr revIDLastSave="0" documentId="13_ncr:1_{12FE2679-9BAB-4139-A432-C8B1C3784F4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DPGF SO" sheetId="3" r:id="rId1"/>
    <sheet name="DPGF ELEC" sheetId="4" r:id="rId2"/>
    <sheet name="DPGF CLIM" sheetId="5" r:id="rId3"/>
    <sheet name="DPGF ALU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3" l="1"/>
  <c r="H39" i="3"/>
  <c r="H38" i="3"/>
  <c r="H60" i="3"/>
  <c r="H59" i="3"/>
  <c r="H67" i="3"/>
  <c r="H21" i="7" l="1"/>
  <c r="H20" i="7"/>
  <c r="H22" i="7"/>
  <c r="H19" i="7"/>
  <c r="H18" i="7"/>
  <c r="H15" i="7"/>
  <c r="H12" i="7"/>
  <c r="H11" i="7"/>
  <c r="H10" i="7"/>
  <c r="H24" i="7" l="1"/>
  <c r="H25" i="7" l="1"/>
  <c r="H26" i="7" s="1"/>
  <c r="H25" i="4" l="1"/>
  <c r="H24" i="5"/>
  <c r="H32" i="4" l="1"/>
  <c r="H30" i="4"/>
  <c r="H19" i="5"/>
  <c r="H29" i="4" l="1"/>
  <c r="H28" i="4"/>
  <c r="H24" i="4" l="1"/>
  <c r="H26" i="4"/>
  <c r="H27" i="4"/>
  <c r="H25" i="5"/>
  <c r="H31" i="4"/>
  <c r="H33" i="4"/>
  <c r="H34" i="4"/>
  <c r="H35" i="4"/>
  <c r="H36" i="4"/>
  <c r="H22" i="4"/>
  <c r="H23" i="4"/>
  <c r="H21" i="4"/>
  <c r="H15" i="4"/>
  <c r="H12" i="4"/>
  <c r="H11" i="4"/>
  <c r="H10" i="4"/>
  <c r="H74" i="3"/>
  <c r="H73" i="3"/>
  <c r="H71" i="3" l="1"/>
  <c r="H70" i="3"/>
  <c r="H69" i="3"/>
  <c r="H68" i="3"/>
  <c r="H65" i="3"/>
  <c r="H64" i="3"/>
  <c r="H63" i="3"/>
  <c r="H62" i="3"/>
  <c r="H58" i="3"/>
  <c r="H53" i="3"/>
  <c r="H48" i="3"/>
  <c r="H43" i="3"/>
  <c r="H37" i="3"/>
  <c r="H31" i="3"/>
  <c r="H26" i="3"/>
  <c r="H21" i="3"/>
  <c r="H56" i="3"/>
  <c r="H51" i="3"/>
  <c r="H54" i="3"/>
  <c r="H52" i="3"/>
  <c r="H46" i="3"/>
  <c r="H41" i="3"/>
  <c r="H35" i="3"/>
  <c r="H29" i="3"/>
  <c r="H57" i="3" l="1"/>
  <c r="H44" i="3"/>
  <c r="H49" i="3" l="1"/>
  <c r="H47" i="3"/>
  <c r="H15" i="5" l="1"/>
  <c r="H11" i="5"/>
  <c r="H12" i="5"/>
  <c r="H10" i="5"/>
  <c r="H18" i="5"/>
  <c r="H20" i="5"/>
  <c r="H42" i="3"/>
  <c r="H36" i="3"/>
  <c r="H23" i="5" l="1"/>
  <c r="H27" i="5" s="1"/>
  <c r="H25" i="3"/>
  <c r="H27" i="3"/>
  <c r="H24" i="3"/>
  <c r="H32" i="3"/>
  <c r="H20" i="3"/>
  <c r="H19" i="3"/>
  <c r="H18" i="4"/>
  <c r="H38" i="4" s="1"/>
  <c r="H30" i="3" l="1"/>
  <c r="H22" i="3"/>
  <c r="H28" i="5" l="1"/>
  <c r="H29" i="5" s="1"/>
  <c r="H39" i="4"/>
  <c r="H40" i="4" l="1"/>
  <c r="H15" i="3" l="1"/>
  <c r="H12" i="3"/>
  <c r="H11" i="3"/>
  <c r="H10" i="3"/>
  <c r="H76" i="3" l="1"/>
  <c r="H77" i="3" l="1"/>
  <c r="H78" i="3" s="1"/>
</calcChain>
</file>

<file path=xl/sharedStrings.xml><?xml version="1.0" encoding="utf-8"?>
<sst xmlns="http://schemas.openxmlformats.org/spreadsheetml/2006/main" count="261" uniqueCount="83">
  <si>
    <t>Item</t>
  </si>
  <si>
    <t>Désignations</t>
  </si>
  <si>
    <t>Unité</t>
  </si>
  <si>
    <t>Qté</t>
  </si>
  <si>
    <t>Etablissement des plans d'execution</t>
  </si>
  <si>
    <t>PAQ / PPSPS /…</t>
  </si>
  <si>
    <t>Etablissement des FAM</t>
  </si>
  <si>
    <t>Installation et replis de chantier (y/c cloture de chantier, nettoyage...)</t>
  </si>
  <si>
    <t>m²</t>
  </si>
  <si>
    <t>ANNEXE FINANCIÈRE A L'ACTE D'ENGAGEMENT</t>
  </si>
  <si>
    <t>Prix unitaire (en XPF)</t>
  </si>
  <si>
    <t>Prix total HT (en XPF)</t>
  </si>
  <si>
    <t>%TVA</t>
  </si>
  <si>
    <t xml:space="preserve">  1 - GÉNÉRALITÉS</t>
  </si>
  <si>
    <t>forfait</t>
  </si>
  <si>
    <t xml:space="preserve"> TOTAL HT (en XPF) :</t>
  </si>
  <si>
    <t xml:space="preserve"> Montant TVA (en XPF) :</t>
  </si>
  <si>
    <t xml:space="preserve"> TOTAL TTC (en XPF) :</t>
  </si>
  <si>
    <t>DÉCOMPOSITION DU PRIX GLOBAL ET FORFAITAIRE (D.P.G.F)</t>
  </si>
  <si>
    <t xml:space="preserve"> 2 - TRAVAUX PREPARATOIRE</t>
  </si>
  <si>
    <t>Peinture, accroche et finition 2 passes MUR EXTERIEUR</t>
  </si>
  <si>
    <t>Fourniture et pose d'un plafond suspendu 60x60 y compris boite a rideaux</t>
  </si>
  <si>
    <t>Enduit, peinture, accroche et finition 2 passes MUR INTERIEUR</t>
  </si>
  <si>
    <t xml:space="preserve">Habillage en placo BA 13 coupe feu 1h </t>
  </si>
  <si>
    <t>Dépose des installations de climatisation eau glacée</t>
  </si>
  <si>
    <t>1 GENERALITES</t>
  </si>
  <si>
    <t>2 TRAVAUX PREPARATOIRE</t>
  </si>
  <si>
    <t xml:space="preserve">  3 DEPOSE ET EVACUATION</t>
  </si>
  <si>
    <t>4 TRAVAUX ELECTRIQUE</t>
  </si>
  <si>
    <t>4 CLIMATISATION</t>
  </si>
  <si>
    <t>Dépose télécommande climatisation</t>
  </si>
  <si>
    <t xml:space="preserve"> 3 - SECOND ŒUVRE</t>
  </si>
  <si>
    <t>Fourniture et pose poste de travail</t>
  </si>
  <si>
    <t>EXTERIEUR</t>
  </si>
  <si>
    <t xml:space="preserve">LOT 1 : SECOND ŒUVRE </t>
  </si>
  <si>
    <t>LOT 2 : ELECTRICITE</t>
  </si>
  <si>
    <t>LOT 3 : CLIMATISATION</t>
  </si>
  <si>
    <t>unité</t>
  </si>
  <si>
    <t>Pose telecommandes existante</t>
  </si>
  <si>
    <t>Travaux de rénovation des bureaux de la cour d'appel de Papeete</t>
  </si>
  <si>
    <t>Fourniture et pose BAES</t>
  </si>
  <si>
    <t>Pose du contrôle d’accès</t>
  </si>
  <si>
    <t>E19</t>
  </si>
  <si>
    <t>E20</t>
  </si>
  <si>
    <t>E21</t>
  </si>
  <si>
    <t>E22</t>
  </si>
  <si>
    <t>E23</t>
  </si>
  <si>
    <t>E24</t>
  </si>
  <si>
    <t>E25</t>
  </si>
  <si>
    <t>E25 bis</t>
  </si>
  <si>
    <t>Réglage Cassettes existante</t>
  </si>
  <si>
    <t>ml</t>
  </si>
  <si>
    <t>Founiture et pose garde corps</t>
  </si>
  <si>
    <t>Dépose eclairage, y compris BAES, appareillage mural y compris SSI et cablage</t>
  </si>
  <si>
    <t>Pose luminaires y compris cablage</t>
  </si>
  <si>
    <t>Fourniture et pose de plinthe carrelage</t>
  </si>
  <si>
    <t>u</t>
  </si>
  <si>
    <t>E26</t>
  </si>
  <si>
    <t>E27</t>
  </si>
  <si>
    <t>Fourniture et pose porte aluminium</t>
  </si>
  <si>
    <t>Pose détecteurs SSI y compris cablage</t>
  </si>
  <si>
    <t>Pose déclencheurs manuel SSI y compris cablage</t>
  </si>
  <si>
    <t>Fourniture et pose chemin de cable</t>
  </si>
  <si>
    <t>Fourniture et pose climatiseur 9000btu</t>
  </si>
  <si>
    <t>Fourniture et pose alimentation electrique climatiseur LT</t>
  </si>
  <si>
    <t>Fourniture et pose du contrôle d’accès</t>
  </si>
  <si>
    <t xml:space="preserve">Fourniture et pose alimentation electrique ondule </t>
  </si>
  <si>
    <t>Fourniture et pose baie de brassage 600x600</t>
  </si>
  <si>
    <t>Fourniture et pose porte CF1H</t>
  </si>
  <si>
    <t>Fourniture et pose interrupteur</t>
  </si>
  <si>
    <t>Fourniture et pose luminaire de type hublot</t>
  </si>
  <si>
    <t>Dépose climatisation container aménagé</t>
  </si>
  <si>
    <t>Fourniture et pose goulotte à 2 compartiments</t>
  </si>
  <si>
    <t>Pose luminaire de type applique</t>
  </si>
  <si>
    <t xml:space="preserve">Fourniture et pose fibre optique OM5 </t>
  </si>
  <si>
    <t>Ouverture porte</t>
  </si>
  <si>
    <t>3 TRAVAUX</t>
  </si>
  <si>
    <t>Fourniture et pose fenêtre aluminium T1</t>
  </si>
  <si>
    <t>Fourniture et pose fenêtre aluminium T2</t>
  </si>
  <si>
    <t>Fourniture et pose fenêtre aluminium T3</t>
  </si>
  <si>
    <t>ML</t>
  </si>
  <si>
    <t xml:space="preserve">Pose plafond en sous dalle </t>
  </si>
  <si>
    <t>LOT 4 : MENUISERIE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</si>
</sst>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  <numFmt numFmtId="166" formatCode="_-* #,##0\ _€_-;\-* #,##0\ _€_-;_-* &quot;-&quot;??\ _€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HelveticaNeueLT Std"/>
      <family val="2"/>
    </font>
    <font>
      <sz val="9"/>
      <name val="HelveticaNeueLT Std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HelveticaNeueLT Std"/>
      <family val="2"/>
    </font>
    <font>
      <i/>
      <u/>
      <sz val="9"/>
      <color theme="1"/>
      <name val="HelveticaNeueLT Std"/>
      <family val="2"/>
    </font>
    <font>
      <b/>
      <i/>
      <sz val="9"/>
      <color theme="1"/>
      <name val="HelveticaNeueLT Std"/>
      <family val="2"/>
    </font>
    <font>
      <b/>
      <sz val="9"/>
      <color theme="1"/>
      <name val="HelveticaNeueLT Std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9" fillId="3" borderId="3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4" borderId="1" xfId="0" applyNumberFormat="1" applyFont="1" applyFill="1" applyBorder="1" applyAlignment="1" applyProtection="1">
      <alignment horizontal="right" vertical="center"/>
      <protection locked="0"/>
    </xf>
    <xf numFmtId="3" fontId="10" fillId="0" borderId="1" xfId="1" applyNumberFormat="1" applyFont="1" applyBorder="1" applyAlignment="1">
      <alignment horizontal="right" vertical="center"/>
    </xf>
    <xf numFmtId="9" fontId="10" fillId="0" borderId="1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horizontal="right" vertical="center"/>
    </xf>
    <xf numFmtId="3" fontId="10" fillId="0" borderId="0" xfId="1" applyNumberFormat="1" applyFont="1" applyBorder="1" applyAlignment="1">
      <alignment horizontal="right" vertical="center"/>
    </xf>
    <xf numFmtId="9" fontId="10" fillId="0" borderId="0" xfId="0" applyNumberFormat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/>
    </xf>
    <xf numFmtId="0" fontId="12" fillId="3" borderId="8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3" fontId="8" fillId="3" borderId="9" xfId="1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3" fontId="10" fillId="0" borderId="11" xfId="1" applyNumberFormat="1" applyFont="1" applyBorder="1" applyAlignment="1" applyProtection="1">
      <alignment horizontal="right" vertical="center"/>
    </xf>
    <xf numFmtId="0" fontId="10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3" fontId="10" fillId="0" borderId="15" xfId="1" applyNumberFormat="1" applyFont="1" applyBorder="1" applyAlignment="1" applyProtection="1">
      <alignment horizontal="right" vertical="center"/>
    </xf>
    <xf numFmtId="0" fontId="1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8" fillId="0" borderId="0" xfId="1" applyNumberFormat="1" applyFont="1" applyBorder="1" applyAlignment="1">
      <alignment horizontal="right" vertical="center"/>
    </xf>
    <xf numFmtId="0" fontId="9" fillId="3" borderId="2" xfId="0" applyFont="1" applyFill="1" applyBorder="1" applyAlignment="1">
      <alignment vertical="center"/>
    </xf>
    <xf numFmtId="44" fontId="5" fillId="0" borderId="0" xfId="2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/>
    </xf>
    <xf numFmtId="44" fontId="5" fillId="0" borderId="0" xfId="0" applyNumberFormat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3" fillId="0" borderId="0" xfId="0" applyFont="1"/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6" fontId="17" fillId="0" borderId="0" xfId="1" applyNumberFormat="1" applyFont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left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vertical="center"/>
    </xf>
    <xf numFmtId="0" fontId="9" fillId="6" borderId="4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3" fontId="10" fillId="4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center" vertical="center"/>
    </xf>
    <xf numFmtId="166" fontId="0" fillId="0" borderId="0" xfId="1" applyNumberFormat="1" applyFont="1"/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2"/>
  <sheetViews>
    <sheetView topLeftCell="A42" workbookViewId="0">
      <selection activeCell="J73" sqref="J73:N73"/>
    </sheetView>
  </sheetViews>
  <sheetFormatPr baseColWidth="10" defaultColWidth="11.42578125" defaultRowHeight="14.25"/>
  <cols>
    <col min="1" max="1" width="6.85546875" style="6" customWidth="1"/>
    <col min="2" max="3" width="4.85546875" style="6" customWidth="1"/>
    <col min="4" max="4" width="49.5703125" style="6" customWidth="1"/>
    <col min="5" max="5" width="5.7109375" style="6" customWidth="1"/>
    <col min="6" max="6" width="9" style="6" customWidth="1"/>
    <col min="7" max="8" width="10.7109375" style="6" customWidth="1"/>
    <col min="9" max="9" width="5.7109375" style="6" customWidth="1"/>
    <col min="10" max="10" width="19.85546875" style="6" customWidth="1"/>
    <col min="11" max="16384" width="11.42578125" style="6"/>
  </cols>
  <sheetData>
    <row r="1" spans="1:9">
      <c r="A1" s="85" t="s">
        <v>39</v>
      </c>
      <c r="B1" s="85"/>
      <c r="C1" s="85"/>
      <c r="D1" s="85"/>
      <c r="E1" s="85"/>
      <c r="F1" s="85"/>
      <c r="G1" s="85"/>
      <c r="H1" s="85"/>
      <c r="I1" s="85"/>
    </row>
    <row r="2" spans="1:9" ht="15.75">
      <c r="A2" s="86" t="s">
        <v>9</v>
      </c>
      <c r="B2" s="86"/>
      <c r="C2" s="86"/>
      <c r="D2" s="86"/>
      <c r="E2" s="86"/>
      <c r="F2" s="86"/>
      <c r="G2" s="86"/>
      <c r="H2" s="86"/>
      <c r="I2" s="86"/>
    </row>
    <row r="3" spans="1:9" ht="15.75">
      <c r="A3" s="91" t="s">
        <v>34</v>
      </c>
      <c r="B3" s="91"/>
      <c r="C3" s="91"/>
      <c r="D3" s="91"/>
      <c r="E3" s="91"/>
      <c r="F3" s="91"/>
      <c r="G3" s="91"/>
      <c r="H3" s="91"/>
      <c r="I3" s="91"/>
    </row>
    <row r="5" spans="1:9" ht="15.75">
      <c r="A5" s="87" t="s">
        <v>18</v>
      </c>
      <c r="B5" s="87"/>
      <c r="C5" s="87"/>
      <c r="D5" s="87"/>
      <c r="E5" s="87"/>
      <c r="F5" s="87"/>
      <c r="G5" s="87"/>
      <c r="H5" s="87"/>
      <c r="I5" s="87"/>
    </row>
    <row r="7" spans="1:9" ht="36">
      <c r="A7" s="7" t="s">
        <v>0</v>
      </c>
      <c r="B7" s="88" t="s">
        <v>1</v>
      </c>
      <c r="C7" s="89"/>
      <c r="D7" s="90"/>
      <c r="E7" s="7" t="s">
        <v>2</v>
      </c>
      <c r="F7" s="8" t="s">
        <v>3</v>
      </c>
      <c r="G7" s="9" t="s">
        <v>10</v>
      </c>
      <c r="H7" s="9" t="s">
        <v>11</v>
      </c>
      <c r="I7" s="7" t="s">
        <v>12</v>
      </c>
    </row>
    <row r="8" spans="1:9">
      <c r="A8" s="10"/>
      <c r="B8" s="10"/>
      <c r="C8" s="10"/>
      <c r="D8" s="10"/>
      <c r="E8" s="10"/>
      <c r="F8" s="10"/>
      <c r="G8" s="10"/>
      <c r="H8" s="10"/>
      <c r="I8" s="10"/>
    </row>
    <row r="9" spans="1:9">
      <c r="A9" s="76" t="s">
        <v>13</v>
      </c>
      <c r="B9" s="77"/>
      <c r="C9" s="77"/>
      <c r="D9" s="78"/>
      <c r="E9" s="11"/>
      <c r="F9" s="11"/>
      <c r="G9" s="11"/>
      <c r="H9" s="11"/>
      <c r="I9" s="12"/>
    </row>
    <row r="10" spans="1:9">
      <c r="A10" s="13">
        <v>101</v>
      </c>
      <c r="B10" s="73" t="s">
        <v>4</v>
      </c>
      <c r="C10" s="74"/>
      <c r="D10" s="75"/>
      <c r="E10" s="13" t="s">
        <v>14</v>
      </c>
      <c r="F10" s="14">
        <v>1</v>
      </c>
      <c r="G10" s="15"/>
      <c r="H10" s="16" t="str">
        <f>IF(G10="","",ROUND(F10*G10,0))</f>
        <v/>
      </c>
      <c r="I10" s="17">
        <v>0.13</v>
      </c>
    </row>
    <row r="11" spans="1:9">
      <c r="A11" s="13">
        <v>102</v>
      </c>
      <c r="B11" s="73" t="s">
        <v>5</v>
      </c>
      <c r="C11" s="74"/>
      <c r="D11" s="75"/>
      <c r="E11" s="13" t="s">
        <v>14</v>
      </c>
      <c r="F11" s="14">
        <v>1</v>
      </c>
      <c r="G11" s="15"/>
      <c r="H11" s="16" t="str">
        <f t="shared" ref="H11:H12" si="0">IF(G11="","",ROUND(F11*G11,0))</f>
        <v/>
      </c>
      <c r="I11" s="17">
        <v>0.13</v>
      </c>
    </row>
    <row r="12" spans="1:9">
      <c r="A12" s="13">
        <v>103</v>
      </c>
      <c r="B12" s="73" t="s">
        <v>6</v>
      </c>
      <c r="C12" s="74"/>
      <c r="D12" s="75"/>
      <c r="E12" s="13" t="s">
        <v>14</v>
      </c>
      <c r="F12" s="14">
        <v>1</v>
      </c>
      <c r="G12" s="15"/>
      <c r="H12" s="16" t="str">
        <f t="shared" si="0"/>
        <v/>
      </c>
      <c r="I12" s="17">
        <v>0.13</v>
      </c>
    </row>
    <row r="13" spans="1:9" s="21" customFormat="1">
      <c r="A13" s="18"/>
      <c r="B13" s="73"/>
      <c r="C13" s="74"/>
      <c r="D13" s="75"/>
      <c r="E13" s="18"/>
      <c r="F13" s="18"/>
      <c r="G13" s="18"/>
      <c r="H13" s="19"/>
      <c r="I13" s="20"/>
    </row>
    <row r="14" spans="1:9" s="21" customFormat="1">
      <c r="A14" s="76" t="s">
        <v>19</v>
      </c>
      <c r="B14" s="77"/>
      <c r="C14" s="77"/>
      <c r="D14" s="78"/>
      <c r="E14" s="46"/>
      <c r="F14" s="11"/>
      <c r="G14" s="11"/>
      <c r="H14" s="11"/>
      <c r="I14" s="12"/>
    </row>
    <row r="15" spans="1:9" s="21" customFormat="1">
      <c r="A15" s="22">
        <v>201</v>
      </c>
      <c r="B15" s="73" t="s">
        <v>7</v>
      </c>
      <c r="C15" s="74"/>
      <c r="D15" s="75"/>
      <c r="E15" s="23" t="s">
        <v>14</v>
      </c>
      <c r="F15" s="24">
        <v>1</v>
      </c>
      <c r="G15" s="15"/>
      <c r="H15" s="16" t="str">
        <f>IF(G15="","",ROUND(F15*G15,0))</f>
        <v/>
      </c>
      <c r="I15" s="25">
        <v>0.13</v>
      </c>
    </row>
    <row r="16" spans="1:9" s="21" customFormat="1">
      <c r="A16" s="20"/>
      <c r="B16" s="20"/>
      <c r="C16" s="20"/>
      <c r="D16" s="26"/>
      <c r="E16" s="27"/>
      <c r="F16" s="27"/>
      <c r="G16" s="27"/>
      <c r="H16" s="28"/>
      <c r="I16" s="20"/>
    </row>
    <row r="17" spans="1:9" s="21" customFormat="1">
      <c r="A17" s="76" t="s">
        <v>31</v>
      </c>
      <c r="B17" s="77"/>
      <c r="C17" s="77"/>
      <c r="D17" s="78"/>
      <c r="E17" s="11"/>
      <c r="F17" s="11"/>
      <c r="G17" s="11"/>
      <c r="H17" s="11"/>
      <c r="I17" s="12"/>
    </row>
    <row r="18" spans="1:9" s="21" customFormat="1">
      <c r="A18" s="63"/>
      <c r="B18" s="64" t="s">
        <v>42</v>
      </c>
      <c r="C18" s="65"/>
      <c r="D18" s="66"/>
      <c r="E18" s="67"/>
      <c r="F18" s="67"/>
      <c r="G18" s="67"/>
      <c r="H18" s="67"/>
      <c r="I18" s="68"/>
    </row>
    <row r="19" spans="1:9" s="21" customFormat="1" ht="14.25" customHeight="1">
      <c r="A19" s="22">
        <v>301</v>
      </c>
      <c r="B19" s="79" t="s">
        <v>23</v>
      </c>
      <c r="C19" s="80"/>
      <c r="D19" s="81"/>
      <c r="E19" s="23" t="s">
        <v>8</v>
      </c>
      <c r="F19" s="24">
        <v>2</v>
      </c>
      <c r="G19" s="15"/>
      <c r="H19" s="16">
        <f>G19*F19</f>
        <v>0</v>
      </c>
      <c r="I19" s="25">
        <v>0.13</v>
      </c>
    </row>
    <row r="20" spans="1:9" s="21" customFormat="1">
      <c r="A20" s="22">
        <v>302</v>
      </c>
      <c r="B20" s="73" t="s">
        <v>21</v>
      </c>
      <c r="C20" s="74"/>
      <c r="D20" s="75"/>
      <c r="E20" s="1" t="s">
        <v>8</v>
      </c>
      <c r="F20" s="5">
        <v>18</v>
      </c>
      <c r="G20" s="15"/>
      <c r="H20" s="16">
        <f>G20*F20</f>
        <v>0</v>
      </c>
      <c r="I20" s="25">
        <v>0.13</v>
      </c>
    </row>
    <row r="21" spans="1:9" s="21" customFormat="1">
      <c r="A21" s="22">
        <v>303</v>
      </c>
      <c r="B21" s="73" t="s">
        <v>55</v>
      </c>
      <c r="C21" s="74"/>
      <c r="D21" s="75"/>
      <c r="E21" s="1" t="s">
        <v>51</v>
      </c>
      <c r="F21" s="5">
        <v>17</v>
      </c>
      <c r="G21" s="15"/>
      <c r="H21" s="16">
        <f>G21*F21</f>
        <v>0</v>
      </c>
      <c r="I21" s="25">
        <v>0.13</v>
      </c>
    </row>
    <row r="22" spans="1:9" customFormat="1" ht="15">
      <c r="A22" s="51">
        <v>304</v>
      </c>
      <c r="B22" s="73" t="s">
        <v>22</v>
      </c>
      <c r="C22" s="74"/>
      <c r="D22" s="75"/>
      <c r="E22" s="1" t="s">
        <v>8</v>
      </c>
      <c r="F22" s="3">
        <v>34</v>
      </c>
      <c r="G22" s="15"/>
      <c r="H22" s="16">
        <f t="shared" ref="H22" si="1">G22*F22</f>
        <v>0</v>
      </c>
      <c r="I22" s="25">
        <v>0.13</v>
      </c>
    </row>
    <row r="23" spans="1:9" s="21" customFormat="1">
      <c r="A23" s="63"/>
      <c r="B23" s="64" t="s">
        <v>43</v>
      </c>
      <c r="C23" s="65"/>
      <c r="D23" s="66"/>
      <c r="E23" s="67"/>
      <c r="F23" s="67"/>
      <c r="G23" s="67"/>
      <c r="H23" s="67"/>
      <c r="I23" s="68"/>
    </row>
    <row r="24" spans="1:9" s="21" customFormat="1" ht="14.25" customHeight="1">
      <c r="A24" s="22">
        <v>301</v>
      </c>
      <c r="B24" s="79" t="s">
        <v>23</v>
      </c>
      <c r="C24" s="80"/>
      <c r="D24" s="81"/>
      <c r="E24" s="23" t="s">
        <v>8</v>
      </c>
      <c r="F24" s="24">
        <v>2</v>
      </c>
      <c r="G24" s="15"/>
      <c r="H24" s="16">
        <f>G24*F24</f>
        <v>0</v>
      </c>
      <c r="I24" s="25">
        <v>0.13</v>
      </c>
    </row>
    <row r="25" spans="1:9" customFormat="1" ht="15.75" customHeight="1">
      <c r="A25" s="22">
        <v>302</v>
      </c>
      <c r="B25" s="73" t="s">
        <v>21</v>
      </c>
      <c r="C25" s="74"/>
      <c r="D25" s="75"/>
      <c r="E25" s="1" t="s">
        <v>8</v>
      </c>
      <c r="F25" s="3">
        <v>19</v>
      </c>
      <c r="G25" s="15"/>
      <c r="H25" s="16">
        <f t="shared" ref="H25" si="2">G25*F25</f>
        <v>0</v>
      </c>
      <c r="I25" s="25">
        <v>0.13</v>
      </c>
    </row>
    <row r="26" spans="1:9" customFormat="1" ht="15.75" customHeight="1">
      <c r="A26" s="22">
        <v>303</v>
      </c>
      <c r="B26" s="73" t="s">
        <v>55</v>
      </c>
      <c r="C26" s="74"/>
      <c r="D26" s="75"/>
      <c r="E26" s="1" t="s">
        <v>51</v>
      </c>
      <c r="F26" s="5">
        <v>17</v>
      </c>
      <c r="G26" s="15"/>
      <c r="H26" s="16">
        <f>G26*F26</f>
        <v>0</v>
      </c>
      <c r="I26" s="25">
        <v>0.13</v>
      </c>
    </row>
    <row r="27" spans="1:9" customFormat="1" ht="15">
      <c r="A27" s="51">
        <v>304</v>
      </c>
      <c r="B27" s="73" t="s">
        <v>22</v>
      </c>
      <c r="C27" s="74"/>
      <c r="D27" s="75"/>
      <c r="E27" s="1" t="s">
        <v>8</v>
      </c>
      <c r="F27" s="3">
        <v>38</v>
      </c>
      <c r="G27" s="15"/>
      <c r="H27" s="16">
        <f>G27*F27</f>
        <v>0</v>
      </c>
      <c r="I27" s="25">
        <v>0.13</v>
      </c>
    </row>
    <row r="28" spans="1:9" s="21" customFormat="1">
      <c r="A28" s="63"/>
      <c r="B28" s="64" t="s">
        <v>44</v>
      </c>
      <c r="C28" s="65"/>
      <c r="D28" s="66"/>
      <c r="E28" s="67"/>
      <c r="F28" s="67"/>
      <c r="G28" s="67"/>
      <c r="H28" s="67"/>
      <c r="I28" s="68"/>
    </row>
    <row r="29" spans="1:9" s="21" customFormat="1">
      <c r="A29" s="22">
        <v>301</v>
      </c>
      <c r="B29" s="79" t="s">
        <v>23</v>
      </c>
      <c r="C29" s="80"/>
      <c r="D29" s="81"/>
      <c r="E29" s="23" t="s">
        <v>8</v>
      </c>
      <c r="F29" s="24">
        <v>2</v>
      </c>
      <c r="G29" s="15"/>
      <c r="H29" s="16">
        <f>G29*F29</f>
        <v>0</v>
      </c>
      <c r="I29" s="25">
        <v>0.13</v>
      </c>
    </row>
    <row r="30" spans="1:9" customFormat="1" ht="15">
      <c r="A30" s="22">
        <v>302</v>
      </c>
      <c r="B30" s="73" t="s">
        <v>21</v>
      </c>
      <c r="C30" s="74"/>
      <c r="D30" s="75"/>
      <c r="E30" s="1" t="s">
        <v>8</v>
      </c>
      <c r="F30" s="5">
        <v>25</v>
      </c>
      <c r="G30" s="15"/>
      <c r="H30" s="16">
        <f t="shared" ref="H30" si="3">G30*F30</f>
        <v>0</v>
      </c>
      <c r="I30" s="25">
        <v>0.13</v>
      </c>
    </row>
    <row r="31" spans="1:9" customFormat="1" ht="15">
      <c r="A31" s="22">
        <v>303</v>
      </c>
      <c r="B31" s="73" t="s">
        <v>55</v>
      </c>
      <c r="C31" s="74"/>
      <c r="D31" s="75"/>
      <c r="E31" s="1" t="s">
        <v>51</v>
      </c>
      <c r="F31" s="5">
        <v>20</v>
      </c>
      <c r="G31" s="15"/>
      <c r="H31" s="16">
        <f>G31*F31</f>
        <v>0</v>
      </c>
      <c r="I31" s="25">
        <v>0.13</v>
      </c>
    </row>
    <row r="32" spans="1:9" customFormat="1" ht="15">
      <c r="A32" s="51">
        <v>304</v>
      </c>
      <c r="B32" s="73" t="s">
        <v>22</v>
      </c>
      <c r="C32" s="74"/>
      <c r="D32" s="75"/>
      <c r="E32" s="1" t="s">
        <v>8</v>
      </c>
      <c r="F32" s="3">
        <v>50</v>
      </c>
      <c r="G32" s="15"/>
      <c r="H32" s="16">
        <f t="shared" ref="H32" si="4">G32*F32</f>
        <v>0</v>
      </c>
      <c r="I32" s="25">
        <v>0.13</v>
      </c>
    </row>
    <row r="33" spans="1:9" s="21" customFormat="1">
      <c r="A33" s="63"/>
      <c r="B33" s="64" t="s">
        <v>45</v>
      </c>
      <c r="C33" s="65"/>
      <c r="D33" s="66"/>
      <c r="E33" s="67"/>
      <c r="F33" s="67"/>
      <c r="G33" s="67"/>
      <c r="H33" s="67"/>
      <c r="I33" s="68"/>
    </row>
    <row r="34" spans="1:9" s="21" customFormat="1">
      <c r="A34" s="22">
        <v>300</v>
      </c>
      <c r="B34" s="73" t="s">
        <v>68</v>
      </c>
      <c r="C34" s="74"/>
      <c r="D34" s="75"/>
      <c r="E34" s="1" t="s">
        <v>56</v>
      </c>
      <c r="F34" s="5">
        <v>1</v>
      </c>
      <c r="G34" s="15"/>
      <c r="H34" s="16">
        <f>G34*F34</f>
        <v>0</v>
      </c>
      <c r="I34" s="25">
        <v>0.13</v>
      </c>
    </row>
    <row r="35" spans="1:9" s="21" customFormat="1">
      <c r="A35" s="22">
        <v>301</v>
      </c>
      <c r="B35" s="79" t="s">
        <v>23</v>
      </c>
      <c r="C35" s="80"/>
      <c r="D35" s="81"/>
      <c r="E35" s="23" t="s">
        <v>8</v>
      </c>
      <c r="F35" s="24">
        <v>2</v>
      </c>
      <c r="G35" s="15"/>
      <c r="H35" s="16">
        <f>G35*F35</f>
        <v>0</v>
      </c>
      <c r="I35" s="25">
        <v>0.13</v>
      </c>
    </row>
    <row r="36" spans="1:9" customFormat="1" ht="15">
      <c r="A36" s="22">
        <v>302</v>
      </c>
      <c r="B36" s="73" t="s">
        <v>21</v>
      </c>
      <c r="C36" s="74"/>
      <c r="D36" s="75"/>
      <c r="E36" s="1" t="s">
        <v>8</v>
      </c>
      <c r="F36" s="5">
        <v>12</v>
      </c>
      <c r="G36" s="15"/>
      <c r="H36" s="16">
        <f t="shared" ref="H36" si="5">G36*F36</f>
        <v>0</v>
      </c>
      <c r="I36" s="25">
        <v>0.13</v>
      </c>
    </row>
    <row r="37" spans="1:9" customFormat="1" ht="15">
      <c r="A37" s="22">
        <v>303</v>
      </c>
      <c r="B37" s="73" t="s">
        <v>55</v>
      </c>
      <c r="C37" s="74"/>
      <c r="D37" s="75"/>
      <c r="E37" s="1" t="s">
        <v>51</v>
      </c>
      <c r="F37" s="5">
        <v>14</v>
      </c>
      <c r="G37" s="15"/>
      <c r="H37" s="16">
        <f>G37*F37</f>
        <v>0</v>
      </c>
      <c r="I37" s="25">
        <v>0.13</v>
      </c>
    </row>
    <row r="38" spans="1:9" customFormat="1" ht="15">
      <c r="A38" s="51">
        <v>304</v>
      </c>
      <c r="B38" s="73" t="s">
        <v>22</v>
      </c>
      <c r="C38" s="74"/>
      <c r="D38" s="75"/>
      <c r="E38" s="1" t="s">
        <v>8</v>
      </c>
      <c r="F38" s="3">
        <v>24</v>
      </c>
      <c r="G38" s="15"/>
      <c r="H38" s="16">
        <f t="shared" ref="H38" si="6">G38*F38</f>
        <v>0</v>
      </c>
      <c r="I38" s="25">
        <v>0.13</v>
      </c>
    </row>
    <row r="39" spans="1:9" customFormat="1" ht="15">
      <c r="A39" s="22">
        <v>305</v>
      </c>
      <c r="B39" s="73" t="s">
        <v>75</v>
      </c>
      <c r="C39" s="74"/>
      <c r="D39" s="75"/>
      <c r="E39" s="1" t="s">
        <v>56</v>
      </c>
      <c r="F39" s="5">
        <v>1</v>
      </c>
      <c r="G39" s="15"/>
      <c r="H39" s="16">
        <f>G39*F39</f>
        <v>0</v>
      </c>
      <c r="I39" s="25">
        <v>0.13</v>
      </c>
    </row>
    <row r="40" spans="1:9" s="21" customFormat="1">
      <c r="A40" s="63"/>
      <c r="B40" s="64" t="s">
        <v>46</v>
      </c>
      <c r="C40" s="65"/>
      <c r="D40" s="66"/>
      <c r="E40" s="67"/>
      <c r="F40" s="67"/>
      <c r="G40" s="67"/>
      <c r="H40" s="67"/>
      <c r="I40" s="68"/>
    </row>
    <row r="41" spans="1:9" s="21" customFormat="1">
      <c r="A41" s="22">
        <v>301</v>
      </c>
      <c r="B41" s="79" t="s">
        <v>23</v>
      </c>
      <c r="C41" s="80"/>
      <c r="D41" s="81"/>
      <c r="E41" s="23" t="s">
        <v>8</v>
      </c>
      <c r="F41" s="24">
        <v>2</v>
      </c>
      <c r="G41" s="15"/>
      <c r="H41" s="16">
        <f>G41*F41</f>
        <v>0</v>
      </c>
      <c r="I41" s="25">
        <v>0.13</v>
      </c>
    </row>
    <row r="42" spans="1:9" s="21" customFormat="1">
      <c r="A42" s="22">
        <v>302</v>
      </c>
      <c r="B42" s="73" t="s">
        <v>21</v>
      </c>
      <c r="C42" s="74"/>
      <c r="D42" s="75"/>
      <c r="E42" s="1" t="s">
        <v>8</v>
      </c>
      <c r="F42" s="5">
        <v>19</v>
      </c>
      <c r="G42" s="15"/>
      <c r="H42" s="16">
        <f t="shared" ref="H42:H44" si="7">G42*F42</f>
        <v>0</v>
      </c>
      <c r="I42" s="25">
        <v>0.13</v>
      </c>
    </row>
    <row r="43" spans="1:9" s="21" customFormat="1">
      <c r="A43" s="22">
        <v>303</v>
      </c>
      <c r="B43" s="73" t="s">
        <v>55</v>
      </c>
      <c r="C43" s="74"/>
      <c r="D43" s="75"/>
      <c r="E43" s="1" t="s">
        <v>51</v>
      </c>
      <c r="F43" s="5">
        <v>17</v>
      </c>
      <c r="G43" s="15"/>
      <c r="H43" s="16">
        <f>G43*F43</f>
        <v>0</v>
      </c>
      <c r="I43" s="25">
        <v>0.13</v>
      </c>
    </row>
    <row r="44" spans="1:9" s="21" customFormat="1">
      <c r="A44" s="51">
        <v>304</v>
      </c>
      <c r="B44" s="73" t="s">
        <v>22</v>
      </c>
      <c r="C44" s="74"/>
      <c r="D44" s="75"/>
      <c r="E44" s="1" t="s">
        <v>8</v>
      </c>
      <c r="F44" s="3">
        <v>38</v>
      </c>
      <c r="G44" s="15"/>
      <c r="H44" s="16">
        <f t="shared" si="7"/>
        <v>0</v>
      </c>
      <c r="I44" s="25">
        <v>0.13</v>
      </c>
    </row>
    <row r="45" spans="1:9" s="21" customFormat="1">
      <c r="A45" s="63"/>
      <c r="B45" s="64" t="s">
        <v>47</v>
      </c>
      <c r="C45" s="65"/>
      <c r="D45" s="66"/>
      <c r="E45" s="67"/>
      <c r="F45" s="67"/>
      <c r="G45" s="67"/>
      <c r="H45" s="67"/>
      <c r="I45" s="68"/>
    </row>
    <row r="46" spans="1:9" s="21" customFormat="1">
      <c r="A46" s="22">
        <v>301</v>
      </c>
      <c r="B46" s="79" t="s">
        <v>23</v>
      </c>
      <c r="C46" s="80"/>
      <c r="D46" s="81"/>
      <c r="E46" s="23" t="s">
        <v>8</v>
      </c>
      <c r="F46" s="24">
        <v>2</v>
      </c>
      <c r="G46" s="15"/>
      <c r="H46" s="16">
        <f>G46*F46</f>
        <v>0</v>
      </c>
      <c r="I46" s="25">
        <v>0.13</v>
      </c>
    </row>
    <row r="47" spans="1:9" s="21" customFormat="1">
      <c r="A47" s="22">
        <v>302</v>
      </c>
      <c r="B47" s="73" t="s">
        <v>21</v>
      </c>
      <c r="C47" s="74"/>
      <c r="D47" s="75"/>
      <c r="E47" s="1" t="s">
        <v>8</v>
      </c>
      <c r="F47" s="5">
        <v>19</v>
      </c>
      <c r="G47" s="15"/>
      <c r="H47" s="16">
        <f t="shared" ref="H47:H49" si="8">G47*F47</f>
        <v>0</v>
      </c>
      <c r="I47" s="25">
        <v>0.13</v>
      </c>
    </row>
    <row r="48" spans="1:9" s="21" customFormat="1">
      <c r="A48" s="22">
        <v>303</v>
      </c>
      <c r="B48" s="73" t="s">
        <v>55</v>
      </c>
      <c r="C48" s="74"/>
      <c r="D48" s="75"/>
      <c r="E48" s="1" t="s">
        <v>51</v>
      </c>
      <c r="F48" s="5">
        <v>17</v>
      </c>
      <c r="G48" s="15"/>
      <c r="H48" s="16">
        <f>G48*F48</f>
        <v>0</v>
      </c>
      <c r="I48" s="25">
        <v>0.13</v>
      </c>
    </row>
    <row r="49" spans="1:9" s="21" customFormat="1">
      <c r="A49" s="51">
        <v>304</v>
      </c>
      <c r="B49" s="73" t="s">
        <v>22</v>
      </c>
      <c r="C49" s="74"/>
      <c r="D49" s="75"/>
      <c r="E49" s="1" t="s">
        <v>8</v>
      </c>
      <c r="F49" s="3">
        <v>38</v>
      </c>
      <c r="G49" s="15"/>
      <c r="H49" s="16">
        <f t="shared" si="8"/>
        <v>0</v>
      </c>
      <c r="I49" s="25">
        <v>0.13</v>
      </c>
    </row>
    <row r="50" spans="1:9" s="21" customFormat="1">
      <c r="A50" s="63"/>
      <c r="B50" s="64" t="s">
        <v>48</v>
      </c>
      <c r="C50" s="65"/>
      <c r="D50" s="66"/>
      <c r="E50" s="67"/>
      <c r="F50" s="67"/>
      <c r="G50" s="67"/>
      <c r="H50" s="67"/>
      <c r="I50" s="68"/>
    </row>
    <row r="51" spans="1:9" s="21" customFormat="1">
      <c r="A51" s="22">
        <v>301</v>
      </c>
      <c r="B51" s="79" t="s">
        <v>23</v>
      </c>
      <c r="C51" s="80"/>
      <c r="D51" s="81"/>
      <c r="E51" s="23" t="s">
        <v>8</v>
      </c>
      <c r="F51" s="24">
        <v>2</v>
      </c>
      <c r="G51" s="15"/>
      <c r="H51" s="16">
        <f>G51*F51</f>
        <v>0</v>
      </c>
      <c r="I51" s="25">
        <v>0.13</v>
      </c>
    </row>
    <row r="52" spans="1:9" s="21" customFormat="1">
      <c r="A52" s="22">
        <v>302</v>
      </c>
      <c r="B52" s="82" t="s">
        <v>21</v>
      </c>
      <c r="C52" s="83"/>
      <c r="D52" s="84"/>
      <c r="E52" s="1" t="s">
        <v>8</v>
      </c>
      <c r="F52" s="5">
        <v>19</v>
      </c>
      <c r="G52" s="15"/>
      <c r="H52" s="16">
        <f t="shared" ref="H52:H54" si="9">G52*F52</f>
        <v>0</v>
      </c>
      <c r="I52" s="25">
        <v>0.13</v>
      </c>
    </row>
    <row r="53" spans="1:9" s="21" customFormat="1">
      <c r="A53" s="22">
        <v>303</v>
      </c>
      <c r="B53" s="73" t="s">
        <v>55</v>
      </c>
      <c r="C53" s="74"/>
      <c r="D53" s="75"/>
      <c r="E53" s="1" t="s">
        <v>51</v>
      </c>
      <c r="F53" s="5">
        <v>17</v>
      </c>
      <c r="G53" s="15"/>
      <c r="H53" s="16">
        <f>G53*F53</f>
        <v>0</v>
      </c>
      <c r="I53" s="25">
        <v>0.13</v>
      </c>
    </row>
    <row r="54" spans="1:9" s="21" customFormat="1">
      <c r="A54" s="51">
        <v>304</v>
      </c>
      <c r="B54" s="82" t="s">
        <v>22</v>
      </c>
      <c r="C54" s="83"/>
      <c r="D54" s="84"/>
      <c r="E54" s="1" t="s">
        <v>8</v>
      </c>
      <c r="F54" s="3">
        <v>38</v>
      </c>
      <c r="G54" s="15"/>
      <c r="H54" s="16">
        <f t="shared" si="9"/>
        <v>0</v>
      </c>
      <c r="I54" s="25">
        <v>0.13</v>
      </c>
    </row>
    <row r="55" spans="1:9" s="21" customFormat="1">
      <c r="A55" s="63"/>
      <c r="B55" s="64" t="s">
        <v>49</v>
      </c>
      <c r="C55" s="65"/>
      <c r="D55" s="66"/>
      <c r="E55" s="67"/>
      <c r="F55" s="67"/>
      <c r="G55" s="67"/>
      <c r="H55" s="67"/>
      <c r="I55" s="68"/>
    </row>
    <row r="56" spans="1:9" s="21" customFormat="1">
      <c r="A56" s="22">
        <v>301</v>
      </c>
      <c r="B56" s="79" t="s">
        <v>23</v>
      </c>
      <c r="C56" s="80"/>
      <c r="D56" s="81"/>
      <c r="E56" s="23" t="s">
        <v>8</v>
      </c>
      <c r="F56" s="24">
        <v>2</v>
      </c>
      <c r="G56" s="15"/>
      <c r="H56" s="16">
        <f>G56*F56</f>
        <v>0</v>
      </c>
      <c r="I56" s="25">
        <v>0.13</v>
      </c>
    </row>
    <row r="57" spans="1:9" s="21" customFormat="1">
      <c r="A57" s="22">
        <v>302</v>
      </c>
      <c r="B57" s="82" t="s">
        <v>21</v>
      </c>
      <c r="C57" s="83"/>
      <c r="D57" s="84"/>
      <c r="E57" s="1" t="s">
        <v>8</v>
      </c>
      <c r="F57" s="5">
        <v>26</v>
      </c>
      <c r="G57" s="15"/>
      <c r="H57" s="16">
        <f t="shared" ref="H57" si="10">G57*F57</f>
        <v>0</v>
      </c>
      <c r="I57" s="25">
        <v>0.13</v>
      </c>
    </row>
    <row r="58" spans="1:9" s="21" customFormat="1">
      <c r="A58" s="22">
        <v>303</v>
      </c>
      <c r="B58" s="73" t="s">
        <v>55</v>
      </c>
      <c r="C58" s="74"/>
      <c r="D58" s="75"/>
      <c r="E58" s="1" t="s">
        <v>51</v>
      </c>
      <c r="F58" s="5">
        <v>20</v>
      </c>
      <c r="G58" s="15"/>
      <c r="H58" s="16">
        <f>G58*F58</f>
        <v>0</v>
      </c>
      <c r="I58" s="25">
        <v>0.13</v>
      </c>
    </row>
    <row r="59" spans="1:9" s="21" customFormat="1">
      <c r="A59" s="51">
        <v>304</v>
      </c>
      <c r="B59" s="82" t="s">
        <v>22</v>
      </c>
      <c r="C59" s="83"/>
      <c r="D59" s="84"/>
      <c r="E59" s="1" t="s">
        <v>8</v>
      </c>
      <c r="F59" s="3">
        <v>42</v>
      </c>
      <c r="G59" s="70"/>
      <c r="H59" s="16">
        <f t="shared" ref="H59" si="11">G59*F59</f>
        <v>0</v>
      </c>
      <c r="I59" s="25">
        <v>0.13</v>
      </c>
    </row>
    <row r="60" spans="1:9" s="21" customFormat="1">
      <c r="A60" s="22">
        <v>305</v>
      </c>
      <c r="B60" s="73" t="s">
        <v>75</v>
      </c>
      <c r="C60" s="74"/>
      <c r="D60" s="75"/>
      <c r="E60" s="1" t="s">
        <v>56</v>
      </c>
      <c r="F60" s="5">
        <v>1</v>
      </c>
      <c r="G60" s="15"/>
      <c r="H60" s="16">
        <f>G60*F60</f>
        <v>0</v>
      </c>
      <c r="I60" s="25">
        <v>0.13</v>
      </c>
    </row>
    <row r="61" spans="1:9" s="21" customFormat="1">
      <c r="A61" s="63"/>
      <c r="B61" s="64" t="s">
        <v>57</v>
      </c>
      <c r="C61" s="65"/>
      <c r="D61" s="66"/>
      <c r="E61" s="67"/>
      <c r="F61" s="67"/>
      <c r="G61" s="67"/>
      <c r="H61" s="67"/>
      <c r="I61" s="68"/>
    </row>
    <row r="62" spans="1:9" s="21" customFormat="1">
      <c r="A62" s="22">
        <v>301</v>
      </c>
      <c r="B62" s="79" t="s">
        <v>23</v>
      </c>
      <c r="C62" s="80"/>
      <c r="D62" s="81"/>
      <c r="E62" s="23" t="s">
        <v>8</v>
      </c>
      <c r="F62" s="24">
        <v>2</v>
      </c>
      <c r="G62" s="15"/>
      <c r="H62" s="16">
        <f>G62*F62</f>
        <v>0</v>
      </c>
      <c r="I62" s="25">
        <v>0.13</v>
      </c>
    </row>
    <row r="63" spans="1:9" s="21" customFormat="1">
      <c r="A63" s="22">
        <v>302</v>
      </c>
      <c r="B63" s="82" t="s">
        <v>21</v>
      </c>
      <c r="C63" s="83"/>
      <c r="D63" s="84"/>
      <c r="E63" s="1" t="s">
        <v>8</v>
      </c>
      <c r="F63" s="5">
        <v>18</v>
      </c>
      <c r="G63" s="15"/>
      <c r="H63" s="16">
        <f t="shared" ref="H63" si="12">G63*F63</f>
        <v>0</v>
      </c>
      <c r="I63" s="25">
        <v>0.13</v>
      </c>
    </row>
    <row r="64" spans="1:9" s="21" customFormat="1">
      <c r="A64" s="22">
        <v>303</v>
      </c>
      <c r="B64" s="73" t="s">
        <v>55</v>
      </c>
      <c r="C64" s="74"/>
      <c r="D64" s="75"/>
      <c r="E64" s="1" t="s">
        <v>51</v>
      </c>
      <c r="F64" s="5">
        <v>22</v>
      </c>
      <c r="G64" s="15"/>
      <c r="H64" s="16">
        <f>G64*F64</f>
        <v>0</v>
      </c>
      <c r="I64" s="25">
        <v>0.13</v>
      </c>
    </row>
    <row r="65" spans="1:10" s="21" customFormat="1">
      <c r="A65" s="51">
        <v>304</v>
      </c>
      <c r="B65" s="82" t="s">
        <v>22</v>
      </c>
      <c r="C65" s="83"/>
      <c r="D65" s="84"/>
      <c r="E65" s="1" t="s">
        <v>8</v>
      </c>
      <c r="F65" s="3">
        <v>54</v>
      </c>
      <c r="G65" s="15"/>
      <c r="H65" s="16">
        <f t="shared" ref="H65" si="13">G65*F65</f>
        <v>0</v>
      </c>
      <c r="I65" s="25">
        <v>0.13</v>
      </c>
    </row>
    <row r="66" spans="1:10" s="21" customFormat="1">
      <c r="A66" s="63"/>
      <c r="B66" s="64" t="s">
        <v>58</v>
      </c>
      <c r="C66" s="65"/>
      <c r="D66" s="66"/>
      <c r="E66" s="67"/>
      <c r="F66" s="67"/>
      <c r="G66" s="67"/>
      <c r="H66" s="67"/>
      <c r="I66" s="68"/>
    </row>
    <row r="67" spans="1:10" s="21" customFormat="1">
      <c r="A67" s="22">
        <v>300</v>
      </c>
      <c r="B67" s="73" t="s">
        <v>68</v>
      </c>
      <c r="C67" s="74"/>
      <c r="D67" s="75"/>
      <c r="E67" s="1" t="s">
        <v>56</v>
      </c>
      <c r="F67" s="5">
        <v>1</v>
      </c>
      <c r="G67" s="15"/>
      <c r="H67" s="16">
        <f>G67*F67</f>
        <v>0</v>
      </c>
      <c r="I67" s="25">
        <v>0.13</v>
      </c>
    </row>
    <row r="68" spans="1:10" s="21" customFormat="1">
      <c r="A68" s="22">
        <v>301</v>
      </c>
      <c r="B68" s="79" t="s">
        <v>23</v>
      </c>
      <c r="C68" s="80"/>
      <c r="D68" s="81"/>
      <c r="E68" s="23" t="s">
        <v>8</v>
      </c>
      <c r="F68" s="24">
        <v>10</v>
      </c>
      <c r="G68" s="15"/>
      <c r="H68" s="16">
        <f>G68*F68</f>
        <v>0</v>
      </c>
      <c r="I68" s="25">
        <v>0.13</v>
      </c>
    </row>
    <row r="69" spans="1:10" s="21" customFormat="1">
      <c r="A69" s="22">
        <v>302</v>
      </c>
      <c r="B69" s="82" t="s">
        <v>21</v>
      </c>
      <c r="C69" s="83"/>
      <c r="D69" s="84"/>
      <c r="E69" s="1" t="s">
        <v>8</v>
      </c>
      <c r="F69" s="5">
        <v>31</v>
      </c>
      <c r="G69" s="15"/>
      <c r="H69" s="16">
        <f t="shared" ref="H69" si="14">G69*F69</f>
        <v>0</v>
      </c>
      <c r="I69" s="25">
        <v>0.13</v>
      </c>
    </row>
    <row r="70" spans="1:10" s="21" customFormat="1">
      <c r="A70" s="51">
        <v>303</v>
      </c>
      <c r="B70" s="73" t="s">
        <v>55</v>
      </c>
      <c r="C70" s="74"/>
      <c r="D70" s="75"/>
      <c r="E70" s="1" t="s">
        <v>51</v>
      </c>
      <c r="F70" s="5">
        <v>17</v>
      </c>
      <c r="G70" s="15"/>
      <c r="H70" s="16">
        <f>G70*F70</f>
        <v>0</v>
      </c>
      <c r="I70" s="25">
        <v>0.13</v>
      </c>
    </row>
    <row r="71" spans="1:10" s="21" customFormat="1">
      <c r="A71" s="69">
        <v>304</v>
      </c>
      <c r="B71" s="82" t="s">
        <v>22</v>
      </c>
      <c r="C71" s="83"/>
      <c r="D71" s="84"/>
      <c r="E71" s="1" t="s">
        <v>8</v>
      </c>
      <c r="F71" s="3">
        <v>42</v>
      </c>
      <c r="G71" s="15"/>
      <c r="H71" s="16">
        <f t="shared" ref="H71" si="15">G71*F71</f>
        <v>0</v>
      </c>
      <c r="I71" s="25">
        <v>0.13</v>
      </c>
    </row>
    <row r="72" spans="1:10" s="21" customFormat="1">
      <c r="A72" s="63"/>
      <c r="B72" s="64" t="s">
        <v>33</v>
      </c>
      <c r="C72" s="65"/>
      <c r="D72" s="66"/>
      <c r="E72" s="67"/>
      <c r="F72" s="67"/>
      <c r="G72" s="67"/>
      <c r="H72" s="67"/>
      <c r="I72" s="68"/>
    </row>
    <row r="73" spans="1:10" s="21" customFormat="1">
      <c r="A73" s="22">
        <v>306</v>
      </c>
      <c r="B73" s="73" t="s">
        <v>20</v>
      </c>
      <c r="C73" s="74"/>
      <c r="D73" s="75"/>
      <c r="E73" s="1" t="s">
        <v>8</v>
      </c>
      <c r="F73" s="3">
        <v>374</v>
      </c>
      <c r="G73" s="15"/>
      <c r="H73" s="16">
        <f>F73*G73</f>
        <v>0</v>
      </c>
      <c r="I73" s="25">
        <v>0.13</v>
      </c>
    </row>
    <row r="74" spans="1:10" s="21" customFormat="1">
      <c r="A74" s="22">
        <v>307</v>
      </c>
      <c r="B74" s="73" t="s">
        <v>81</v>
      </c>
      <c r="C74" s="74"/>
      <c r="D74" s="75"/>
      <c r="E74" s="1" t="s">
        <v>8</v>
      </c>
      <c r="F74" s="3">
        <v>72</v>
      </c>
      <c r="G74" s="15"/>
      <c r="H74" s="16">
        <f t="shared" ref="H74" si="16">F74*G74</f>
        <v>0</v>
      </c>
      <c r="I74" s="25">
        <v>0.13</v>
      </c>
    </row>
    <row r="75" spans="1:10" s="21" customFormat="1" ht="15" thickBot="1">
      <c r="A75" s="20"/>
      <c r="B75" s="20"/>
      <c r="C75" s="20"/>
      <c r="D75" s="20"/>
      <c r="E75" s="2"/>
      <c r="F75" s="4"/>
      <c r="G75" s="29"/>
      <c r="H75" s="29"/>
      <c r="I75" s="30"/>
    </row>
    <row r="76" spans="1:10" s="21" customFormat="1" ht="18" customHeight="1">
      <c r="A76" s="20"/>
      <c r="B76" s="20"/>
      <c r="C76" s="20"/>
      <c r="D76" s="26"/>
      <c r="E76" s="31" t="s">
        <v>15</v>
      </c>
      <c r="F76" s="32"/>
      <c r="G76" s="33"/>
      <c r="H76" s="34">
        <f>SUM(H10:H75)</f>
        <v>0</v>
      </c>
      <c r="I76" s="20"/>
    </row>
    <row r="77" spans="1:10" s="21" customFormat="1">
      <c r="A77" s="35"/>
      <c r="B77" s="35"/>
      <c r="C77" s="35"/>
      <c r="D77" s="26"/>
      <c r="E77" s="36" t="s">
        <v>16</v>
      </c>
      <c r="F77" s="10"/>
      <c r="G77" s="37"/>
      <c r="H77" s="38">
        <f>IF(H76="","",ROUND(H76*0.13,0))</f>
        <v>0</v>
      </c>
      <c r="I77" s="20"/>
    </row>
    <row r="78" spans="1:10" s="21" customFormat="1">
      <c r="A78" s="35"/>
      <c r="B78" s="35"/>
      <c r="C78" s="35"/>
      <c r="D78" s="26"/>
      <c r="E78" s="39" t="s">
        <v>17</v>
      </c>
      <c r="F78" s="40"/>
      <c r="G78" s="41"/>
      <c r="H78" s="42">
        <f>IF(H76="","",SUM(H76:H77))</f>
        <v>0</v>
      </c>
      <c r="I78" s="20"/>
      <c r="J78" s="47"/>
    </row>
    <row r="79" spans="1:10" s="21" customFormat="1">
      <c r="A79" s="2"/>
      <c r="B79" s="48"/>
      <c r="C79" s="48"/>
      <c r="D79" s="48"/>
      <c r="E79" s="20"/>
      <c r="F79" s="49"/>
      <c r="G79" s="29"/>
      <c r="H79" s="29"/>
      <c r="I79" s="30"/>
      <c r="J79" s="47"/>
    </row>
    <row r="80" spans="1:10">
      <c r="E80" s="43"/>
      <c r="F80" s="44"/>
      <c r="G80" s="43"/>
      <c r="H80" s="45"/>
      <c r="J80" s="50"/>
    </row>
    <row r="82" spans="10:10">
      <c r="J82" s="50"/>
    </row>
  </sheetData>
  <mergeCells count="59">
    <mergeCell ref="B74:D74"/>
    <mergeCell ref="B60:D60"/>
    <mergeCell ref="B42:D42"/>
    <mergeCell ref="B36:D36"/>
    <mergeCell ref="B39:D39"/>
    <mergeCell ref="B44:D44"/>
    <mergeCell ref="B41:D41"/>
    <mergeCell ref="B54:D54"/>
    <mergeCell ref="B51:D51"/>
    <mergeCell ref="B56:D56"/>
    <mergeCell ref="B71:D71"/>
    <mergeCell ref="B64:D64"/>
    <mergeCell ref="B65:D65"/>
    <mergeCell ref="B68:D68"/>
    <mergeCell ref="B69:D69"/>
    <mergeCell ref="B70:D70"/>
    <mergeCell ref="B27:D27"/>
    <mergeCell ref="B21:D21"/>
    <mergeCell ref="B26:D26"/>
    <mergeCell ref="B46:D46"/>
    <mergeCell ref="B52:D52"/>
    <mergeCell ref="B38:D38"/>
    <mergeCell ref="B34:D34"/>
    <mergeCell ref="A1:I1"/>
    <mergeCell ref="A2:I2"/>
    <mergeCell ref="A5:I5"/>
    <mergeCell ref="B7:D7"/>
    <mergeCell ref="A3:I3"/>
    <mergeCell ref="B31:D31"/>
    <mergeCell ref="B37:D37"/>
    <mergeCell ref="B43:D43"/>
    <mergeCell ref="B15:D15"/>
    <mergeCell ref="A17:D17"/>
    <mergeCell ref="B25:D25"/>
    <mergeCell ref="B29:D29"/>
    <mergeCell ref="B32:D32"/>
    <mergeCell ref="B30:D30"/>
    <mergeCell ref="B35:D35"/>
    <mergeCell ref="B19:D19"/>
    <mergeCell ref="B20:D20"/>
    <mergeCell ref="B22:D22"/>
    <mergeCell ref="B24:D24"/>
    <mergeCell ref="A9:D9"/>
    <mergeCell ref="B10:D10"/>
    <mergeCell ref="B11:D11"/>
    <mergeCell ref="B12:D12"/>
    <mergeCell ref="A14:D14"/>
    <mergeCell ref="B13:D13"/>
    <mergeCell ref="B67:D67"/>
    <mergeCell ref="B73:D73"/>
    <mergeCell ref="B47:D47"/>
    <mergeCell ref="B49:D49"/>
    <mergeCell ref="B62:D62"/>
    <mergeCell ref="B63:D63"/>
    <mergeCell ref="B48:D48"/>
    <mergeCell ref="B53:D53"/>
    <mergeCell ref="B58:D58"/>
    <mergeCell ref="B57:D57"/>
    <mergeCell ref="B59:D59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0"/>
  <sheetViews>
    <sheetView topLeftCell="A24" workbookViewId="0">
      <selection activeCell="G10" sqref="G10:G12"/>
    </sheetView>
  </sheetViews>
  <sheetFormatPr baseColWidth="10" defaultRowHeight="15"/>
  <cols>
    <col min="4" max="4" width="15.85546875" customWidth="1"/>
    <col min="5" max="5" width="7.5703125" customWidth="1"/>
    <col min="6" max="6" width="7.7109375" customWidth="1"/>
    <col min="9" max="9" width="6.7109375" customWidth="1"/>
    <col min="10" max="10" width="17.140625" customWidth="1"/>
    <col min="13" max="13" width="12.85546875" bestFit="1" customWidth="1"/>
  </cols>
  <sheetData>
    <row r="1" spans="1:9" s="6" customFormat="1" ht="14.25">
      <c r="A1" s="85" t="s">
        <v>39</v>
      </c>
      <c r="B1" s="85"/>
      <c r="C1" s="85"/>
      <c r="D1" s="85"/>
      <c r="E1" s="85"/>
      <c r="F1" s="85"/>
      <c r="G1" s="85"/>
      <c r="H1" s="85"/>
      <c r="I1" s="85"/>
    </row>
    <row r="2" spans="1:9" s="6" customFormat="1" ht="15.75">
      <c r="A2" s="86" t="s">
        <v>9</v>
      </c>
      <c r="B2" s="86"/>
      <c r="C2" s="86"/>
      <c r="D2" s="86"/>
      <c r="E2" s="86"/>
      <c r="F2" s="86"/>
      <c r="G2" s="86"/>
      <c r="H2" s="86"/>
      <c r="I2" s="86"/>
    </row>
    <row r="3" spans="1:9" s="6" customFormat="1" ht="15.75">
      <c r="A3" s="91" t="s">
        <v>35</v>
      </c>
      <c r="B3" s="91"/>
      <c r="C3" s="91"/>
      <c r="D3" s="91"/>
      <c r="E3" s="91"/>
      <c r="F3" s="91"/>
      <c r="G3" s="91"/>
      <c r="H3" s="91"/>
      <c r="I3" s="91"/>
    </row>
    <row r="4" spans="1:9" s="6" customFormat="1" ht="14.25"/>
    <row r="5" spans="1:9" s="6" customFormat="1" ht="15.75">
      <c r="A5" s="87" t="s">
        <v>18</v>
      </c>
      <c r="B5" s="87"/>
      <c r="C5" s="87"/>
      <c r="D5" s="87"/>
      <c r="E5" s="87"/>
      <c r="F5" s="87"/>
      <c r="G5" s="87"/>
      <c r="H5" s="87"/>
      <c r="I5" s="87"/>
    </row>
    <row r="7" spans="1:9" ht="24">
      <c r="A7" s="7" t="s">
        <v>0</v>
      </c>
      <c r="B7" s="88" t="s">
        <v>1</v>
      </c>
      <c r="C7" s="89"/>
      <c r="D7" s="90"/>
      <c r="E7" s="7" t="s">
        <v>2</v>
      </c>
      <c r="F7" s="8" t="s">
        <v>3</v>
      </c>
      <c r="G7" s="9" t="s">
        <v>10</v>
      </c>
      <c r="H7" s="9" t="s">
        <v>11</v>
      </c>
      <c r="I7" s="7" t="s">
        <v>12</v>
      </c>
    </row>
    <row r="9" spans="1:9">
      <c r="A9" s="93" t="s">
        <v>25</v>
      </c>
      <c r="B9" s="94"/>
      <c r="C9" s="94"/>
      <c r="D9" s="94"/>
      <c r="E9" s="94"/>
      <c r="F9" s="94"/>
      <c r="G9" s="94"/>
      <c r="H9" s="94"/>
      <c r="I9" s="95"/>
    </row>
    <row r="10" spans="1:9">
      <c r="A10" s="1">
        <v>100</v>
      </c>
      <c r="B10" s="92" t="s">
        <v>4</v>
      </c>
      <c r="C10" s="92"/>
      <c r="D10" s="92"/>
      <c r="E10" s="23" t="s">
        <v>14</v>
      </c>
      <c r="F10" s="3">
        <v>1</v>
      </c>
      <c r="G10" s="15"/>
      <c r="H10" s="16" t="str">
        <f t="shared" ref="H10:H12" si="0">IF(G10="","",ROUND(F10*G10,0))</f>
        <v/>
      </c>
      <c r="I10" s="25">
        <v>0.13</v>
      </c>
    </row>
    <row r="11" spans="1:9">
      <c r="A11" s="1">
        <v>101</v>
      </c>
      <c r="B11" s="92" t="s">
        <v>5</v>
      </c>
      <c r="C11" s="92"/>
      <c r="D11" s="92"/>
      <c r="E11" s="23" t="s">
        <v>14</v>
      </c>
      <c r="F11" s="3">
        <v>1</v>
      </c>
      <c r="G11" s="15"/>
      <c r="H11" s="16" t="str">
        <f t="shared" si="0"/>
        <v/>
      </c>
      <c r="I11" s="25">
        <v>0.13</v>
      </c>
    </row>
    <row r="12" spans="1:9">
      <c r="A12" s="1">
        <v>102</v>
      </c>
      <c r="B12" s="92" t="s">
        <v>6</v>
      </c>
      <c r="C12" s="92"/>
      <c r="D12" s="92"/>
      <c r="E12" s="23" t="s">
        <v>14</v>
      </c>
      <c r="F12" s="3">
        <v>1</v>
      </c>
      <c r="G12" s="15"/>
      <c r="H12" s="16" t="str">
        <f t="shared" si="0"/>
        <v/>
      </c>
      <c r="I12" s="25">
        <v>0.13</v>
      </c>
    </row>
    <row r="13" spans="1:9">
      <c r="A13" s="52"/>
      <c r="B13" s="53"/>
      <c r="C13" s="54"/>
      <c r="D13" s="54"/>
      <c r="E13" s="2"/>
      <c r="F13" s="55"/>
      <c r="G13" s="56"/>
      <c r="H13" s="57"/>
    </row>
    <row r="14" spans="1:9">
      <c r="A14" s="93" t="s">
        <v>26</v>
      </c>
      <c r="B14" s="94"/>
      <c r="C14" s="94"/>
      <c r="D14" s="94"/>
      <c r="E14" s="94"/>
      <c r="F14" s="94"/>
      <c r="G14" s="94"/>
      <c r="H14" s="94"/>
      <c r="I14" s="95"/>
    </row>
    <row r="15" spans="1:9" ht="29.25" customHeight="1">
      <c r="A15" s="1">
        <v>200</v>
      </c>
      <c r="B15" s="98" t="s">
        <v>7</v>
      </c>
      <c r="C15" s="98"/>
      <c r="D15" s="98"/>
      <c r="E15" s="23" t="s">
        <v>14</v>
      </c>
      <c r="F15" s="3">
        <v>1</v>
      </c>
      <c r="G15" s="15"/>
      <c r="H15" s="16" t="str">
        <f t="shared" ref="H15" si="1">IF(G15="","",ROUND(F15*G15,0))</f>
        <v/>
      </c>
      <c r="I15" s="25">
        <v>0.13</v>
      </c>
    </row>
    <row r="16" spans="1:9">
      <c r="A16" s="52"/>
      <c r="B16" s="58"/>
      <c r="C16" s="54"/>
      <c r="D16" s="54"/>
      <c r="E16" s="52"/>
      <c r="F16" s="59"/>
      <c r="G16" s="52"/>
      <c r="H16" s="52"/>
    </row>
    <row r="17" spans="1:13" s="21" customFormat="1" ht="14.25">
      <c r="A17" s="76" t="s">
        <v>27</v>
      </c>
      <c r="B17" s="77"/>
      <c r="C17" s="77"/>
      <c r="D17" s="77"/>
      <c r="E17" s="77"/>
      <c r="F17" s="77"/>
      <c r="G17" s="77"/>
      <c r="H17" s="77"/>
      <c r="I17" s="78"/>
    </row>
    <row r="18" spans="1:13" s="21" customFormat="1" ht="27.6" customHeight="1">
      <c r="A18" s="22">
        <v>301</v>
      </c>
      <c r="B18" s="102" t="s">
        <v>53</v>
      </c>
      <c r="C18" s="103"/>
      <c r="D18" s="104"/>
      <c r="E18" s="23" t="s">
        <v>14</v>
      </c>
      <c r="F18" s="24">
        <v>1</v>
      </c>
      <c r="G18" s="15"/>
      <c r="H18" s="16" t="str">
        <f t="shared" ref="H18" si="2">IF(G18="","",ROUND(F18*G18,0))</f>
        <v/>
      </c>
      <c r="I18" s="25">
        <v>0.13</v>
      </c>
    </row>
    <row r="20" spans="1:13" s="21" customFormat="1" ht="14.25">
      <c r="A20" s="76" t="s">
        <v>28</v>
      </c>
      <c r="B20" s="77"/>
      <c r="C20" s="77"/>
      <c r="D20" s="77"/>
      <c r="E20" s="77"/>
      <c r="F20" s="77"/>
      <c r="G20" s="77"/>
      <c r="H20" s="77"/>
      <c r="I20" s="78"/>
    </row>
    <row r="21" spans="1:13">
      <c r="A21" s="60">
        <v>401</v>
      </c>
      <c r="B21" s="97" t="s">
        <v>54</v>
      </c>
      <c r="C21" s="97"/>
      <c r="D21" s="97"/>
      <c r="E21" s="1" t="s">
        <v>37</v>
      </c>
      <c r="F21" s="1">
        <v>40</v>
      </c>
      <c r="G21" s="15"/>
      <c r="H21" s="16" t="str">
        <f t="shared" ref="H21:H36" si="3">IF(G21="","",ROUND(F21*G21,0))</f>
        <v/>
      </c>
      <c r="I21" s="25">
        <v>0.13</v>
      </c>
    </row>
    <row r="22" spans="1:13">
      <c r="A22" s="71">
        <v>402</v>
      </c>
      <c r="B22" s="99" t="s">
        <v>60</v>
      </c>
      <c r="C22" s="100"/>
      <c r="D22" s="101"/>
      <c r="E22" s="1" t="s">
        <v>37</v>
      </c>
      <c r="F22" s="1">
        <v>10</v>
      </c>
      <c r="G22" s="15"/>
      <c r="H22" s="16" t="str">
        <f t="shared" si="3"/>
        <v/>
      </c>
      <c r="I22" s="25">
        <v>0.13</v>
      </c>
    </row>
    <row r="23" spans="1:13" ht="24.75" customHeight="1">
      <c r="A23" s="71">
        <v>403</v>
      </c>
      <c r="B23" s="105" t="s">
        <v>61</v>
      </c>
      <c r="C23" s="106"/>
      <c r="D23" s="107"/>
      <c r="E23" s="1" t="s">
        <v>37</v>
      </c>
      <c r="F23" s="1">
        <v>2</v>
      </c>
      <c r="G23" s="15"/>
      <c r="H23" s="16" t="str">
        <f t="shared" si="3"/>
        <v/>
      </c>
      <c r="I23" s="25">
        <v>0.13</v>
      </c>
    </row>
    <row r="24" spans="1:13">
      <c r="A24" s="71">
        <v>404</v>
      </c>
      <c r="B24" s="96" t="s">
        <v>67</v>
      </c>
      <c r="C24" s="96"/>
      <c r="D24" s="96"/>
      <c r="E24" s="1" t="s">
        <v>37</v>
      </c>
      <c r="F24" s="1">
        <v>2</v>
      </c>
      <c r="G24" s="15"/>
      <c r="H24" s="16" t="str">
        <f t="shared" ref="H24" si="4">IF(G24="","",ROUND(F24*G24,0))</f>
        <v/>
      </c>
      <c r="I24" s="25">
        <v>0.13</v>
      </c>
    </row>
    <row r="25" spans="1:13">
      <c r="A25" s="71">
        <v>405</v>
      </c>
      <c r="B25" s="96" t="s">
        <v>74</v>
      </c>
      <c r="C25" s="96"/>
      <c r="D25" s="96"/>
      <c r="E25" s="1" t="s">
        <v>51</v>
      </c>
      <c r="F25" s="1">
        <v>220</v>
      </c>
      <c r="G25" s="15"/>
      <c r="H25" s="16" t="str">
        <f t="shared" ref="H25" si="5">IF(G25="","",ROUND(F25*G25,0))</f>
        <v/>
      </c>
      <c r="I25" s="25">
        <v>0.13</v>
      </c>
    </row>
    <row r="26" spans="1:13" ht="25.5" customHeight="1">
      <c r="A26" s="71">
        <v>406</v>
      </c>
      <c r="B26" s="96" t="s">
        <v>66</v>
      </c>
      <c r="C26" s="96"/>
      <c r="D26" s="96"/>
      <c r="E26" s="1" t="s">
        <v>37</v>
      </c>
      <c r="F26" s="1">
        <v>1</v>
      </c>
      <c r="G26" s="15"/>
      <c r="H26" s="16" t="str">
        <f t="shared" si="3"/>
        <v/>
      </c>
      <c r="I26" s="25">
        <v>0.13</v>
      </c>
    </row>
    <row r="27" spans="1:13" ht="29.25" customHeight="1">
      <c r="A27" s="71">
        <v>407</v>
      </c>
      <c r="B27" s="96" t="s">
        <v>64</v>
      </c>
      <c r="C27" s="96"/>
      <c r="D27" s="96"/>
      <c r="E27" s="1" t="s">
        <v>37</v>
      </c>
      <c r="F27" s="1">
        <v>1</v>
      </c>
      <c r="G27" s="15"/>
      <c r="H27" s="16" t="str">
        <f t="shared" ref="H27" si="6">IF(G27="","",ROUND(F27*G27,0))</f>
        <v/>
      </c>
      <c r="I27" s="25">
        <v>0.13</v>
      </c>
    </row>
    <row r="28" spans="1:13">
      <c r="A28" s="71">
        <v>408</v>
      </c>
      <c r="B28" s="96" t="s">
        <v>69</v>
      </c>
      <c r="C28" s="96"/>
      <c r="D28" s="96"/>
      <c r="E28" s="1" t="s">
        <v>37</v>
      </c>
      <c r="F28" s="1">
        <v>1</v>
      </c>
      <c r="G28" s="15"/>
      <c r="H28" s="16" t="str">
        <f t="shared" ref="H28" si="7">IF(G28="","",ROUND(F28*G28,0))</f>
        <v/>
      </c>
      <c r="I28" s="25">
        <v>0.13</v>
      </c>
    </row>
    <row r="29" spans="1:13">
      <c r="A29" s="71">
        <v>409</v>
      </c>
      <c r="B29" s="96" t="s">
        <v>70</v>
      </c>
      <c r="C29" s="96"/>
      <c r="D29" s="96"/>
      <c r="E29" s="1" t="s">
        <v>37</v>
      </c>
      <c r="F29" s="1">
        <v>1</v>
      </c>
      <c r="G29" s="15"/>
      <c r="H29" s="16" t="str">
        <f t="shared" ref="H29" si="8">IF(G29="","",ROUND(F29*G29,0))</f>
        <v/>
      </c>
      <c r="I29" s="25">
        <v>0.13</v>
      </c>
    </row>
    <row r="30" spans="1:13">
      <c r="A30" s="71">
        <v>410</v>
      </c>
      <c r="B30" s="96" t="s">
        <v>73</v>
      </c>
      <c r="C30" s="96"/>
      <c r="D30" s="96"/>
      <c r="E30" s="1" t="s">
        <v>37</v>
      </c>
      <c r="F30" s="1">
        <v>13</v>
      </c>
      <c r="G30" s="15"/>
      <c r="H30" s="16" t="str">
        <f t="shared" ref="H30" si="9">IF(G30="","",ROUND(F30*G30,0))</f>
        <v/>
      </c>
      <c r="I30" s="25">
        <v>0.13</v>
      </c>
      <c r="M30" s="72"/>
    </row>
    <row r="31" spans="1:13">
      <c r="A31" s="71">
        <v>411</v>
      </c>
      <c r="B31" s="97" t="s">
        <v>32</v>
      </c>
      <c r="C31" s="97"/>
      <c r="D31" s="97"/>
      <c r="E31" s="1" t="s">
        <v>37</v>
      </c>
      <c r="F31" s="1">
        <v>24</v>
      </c>
      <c r="G31" s="15"/>
      <c r="H31" s="16" t="str">
        <f t="shared" si="3"/>
        <v/>
      </c>
      <c r="I31" s="25">
        <v>0.13</v>
      </c>
    </row>
    <row r="32" spans="1:13">
      <c r="A32" s="71">
        <v>412</v>
      </c>
      <c r="B32" s="97" t="s">
        <v>72</v>
      </c>
      <c r="C32" s="97"/>
      <c r="D32" s="97"/>
      <c r="E32" s="1" t="s">
        <v>51</v>
      </c>
      <c r="F32" s="1">
        <v>55</v>
      </c>
      <c r="G32" s="15"/>
      <c r="H32" s="16" t="str">
        <f t="shared" ref="H32" si="10">IF(G32="","",ROUND(F32*G32,0))</f>
        <v/>
      </c>
      <c r="I32" s="25">
        <v>0.13</v>
      </c>
    </row>
    <row r="33" spans="1:10">
      <c r="A33" s="71">
        <v>413</v>
      </c>
      <c r="B33" s="97" t="s">
        <v>40</v>
      </c>
      <c r="C33" s="97"/>
      <c r="D33" s="97"/>
      <c r="E33" s="1" t="s">
        <v>37</v>
      </c>
      <c r="F33" s="1">
        <v>2</v>
      </c>
      <c r="G33" s="15"/>
      <c r="H33" s="16" t="str">
        <f t="shared" si="3"/>
        <v/>
      </c>
      <c r="I33" s="25">
        <v>0.13</v>
      </c>
    </row>
    <row r="34" spans="1:10">
      <c r="A34" s="71">
        <v>414</v>
      </c>
      <c r="B34" s="97" t="s">
        <v>62</v>
      </c>
      <c r="C34" s="97"/>
      <c r="D34" s="97"/>
      <c r="E34" s="1" t="s">
        <v>51</v>
      </c>
      <c r="F34" s="1">
        <v>210</v>
      </c>
      <c r="G34" s="15"/>
      <c r="H34" s="16" t="str">
        <f t="shared" si="3"/>
        <v/>
      </c>
      <c r="I34" s="25">
        <v>0.13</v>
      </c>
    </row>
    <row r="35" spans="1:10">
      <c r="A35" s="71">
        <v>415</v>
      </c>
      <c r="B35" s="97" t="s">
        <v>41</v>
      </c>
      <c r="C35" s="97"/>
      <c r="D35" s="97"/>
      <c r="E35" s="1" t="s">
        <v>37</v>
      </c>
      <c r="F35" s="1">
        <v>9</v>
      </c>
      <c r="G35" s="15"/>
      <c r="H35" s="16" t="str">
        <f t="shared" si="3"/>
        <v/>
      </c>
      <c r="I35" s="25">
        <v>0.13</v>
      </c>
    </row>
    <row r="36" spans="1:10">
      <c r="A36" s="71">
        <v>416</v>
      </c>
      <c r="B36" s="97" t="s">
        <v>65</v>
      </c>
      <c r="C36" s="97"/>
      <c r="D36" s="97"/>
      <c r="E36" s="1" t="s">
        <v>37</v>
      </c>
      <c r="F36" s="1">
        <v>2</v>
      </c>
      <c r="G36" s="15"/>
      <c r="H36" s="16" t="str">
        <f t="shared" si="3"/>
        <v/>
      </c>
      <c r="I36" s="25">
        <v>0.13</v>
      </c>
    </row>
    <row r="37" spans="1:10" ht="14.25" customHeight="1" thickBot="1"/>
    <row r="38" spans="1:10" s="21" customFormat="1" ht="18" customHeight="1">
      <c r="A38" s="20"/>
      <c r="B38" s="20"/>
      <c r="C38" s="20"/>
      <c r="D38" s="26"/>
      <c r="E38" s="31" t="s">
        <v>15</v>
      </c>
      <c r="F38" s="32"/>
      <c r="G38" s="33"/>
      <c r="H38" s="34" t="e">
        <f>H36+H35+H34+H33+H31+H23+H22+H21+H18+H15+H12+H11+H10+H24+H26+H27+H28+H29+H30+H25</f>
        <v>#VALUE!</v>
      </c>
      <c r="I38" s="20"/>
    </row>
    <row r="39" spans="1:10" s="21" customFormat="1" ht="14.25">
      <c r="A39" s="35"/>
      <c r="B39" s="35"/>
      <c r="C39" s="35"/>
      <c r="D39" s="26"/>
      <c r="E39" s="36" t="s">
        <v>16</v>
      </c>
      <c r="F39" s="10"/>
      <c r="G39" s="37"/>
      <c r="H39" s="38" t="e">
        <f>IF(H38="","",ROUND(H38*0.13,0))</f>
        <v>#VALUE!</v>
      </c>
      <c r="I39" s="20"/>
    </row>
    <row r="40" spans="1:10" s="21" customFormat="1" thickBot="1">
      <c r="A40" s="35"/>
      <c r="B40" s="35"/>
      <c r="C40" s="35"/>
      <c r="D40" s="26"/>
      <c r="E40" s="39" t="s">
        <v>17</v>
      </c>
      <c r="F40" s="40"/>
      <c r="G40" s="41"/>
      <c r="H40" s="42" t="e">
        <f>IF(H38="","",SUM(H38:H39))</f>
        <v>#VALUE!</v>
      </c>
      <c r="I40" s="20"/>
      <c r="J40" s="47"/>
    </row>
  </sheetData>
  <mergeCells count="30">
    <mergeCell ref="B30:D30"/>
    <mergeCell ref="B32:D32"/>
    <mergeCell ref="B36:D36"/>
    <mergeCell ref="A17:I17"/>
    <mergeCell ref="B12:D12"/>
    <mergeCell ref="B15:D15"/>
    <mergeCell ref="A14:I14"/>
    <mergeCell ref="B33:D33"/>
    <mergeCell ref="A20:I20"/>
    <mergeCell ref="B21:D21"/>
    <mergeCell ref="B22:D22"/>
    <mergeCell ref="B18:D18"/>
    <mergeCell ref="B31:D31"/>
    <mergeCell ref="B35:D35"/>
    <mergeCell ref="B23:D23"/>
    <mergeCell ref="B34:D34"/>
    <mergeCell ref="B27:D27"/>
    <mergeCell ref="B26:D26"/>
    <mergeCell ref="B24:D24"/>
    <mergeCell ref="B28:D28"/>
    <mergeCell ref="B29:D29"/>
    <mergeCell ref="B25:D25"/>
    <mergeCell ref="A1:I1"/>
    <mergeCell ref="A2:I2"/>
    <mergeCell ref="A5:I5"/>
    <mergeCell ref="B10:D10"/>
    <mergeCell ref="B11:D11"/>
    <mergeCell ref="B7:D7"/>
    <mergeCell ref="A9:I9"/>
    <mergeCell ref="A3:I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workbookViewId="0">
      <selection activeCell="K22" sqref="K22"/>
    </sheetView>
  </sheetViews>
  <sheetFormatPr baseColWidth="10" defaultRowHeight="15"/>
  <cols>
    <col min="1" max="1" width="6.140625" customWidth="1"/>
    <col min="4" max="4" width="18.140625" customWidth="1"/>
    <col min="5" max="5" width="9.5703125" customWidth="1"/>
    <col min="6" max="6" width="6.85546875" customWidth="1"/>
    <col min="8" max="8" width="12.42578125" bestFit="1" customWidth="1"/>
    <col min="9" max="9" width="5.28515625" customWidth="1"/>
    <col min="10" max="10" width="14.85546875" customWidth="1"/>
  </cols>
  <sheetData>
    <row r="1" spans="1:9" s="6" customFormat="1" ht="14.25">
      <c r="A1" s="85" t="s">
        <v>39</v>
      </c>
      <c r="B1" s="85"/>
      <c r="C1" s="85"/>
      <c r="D1" s="85"/>
      <c r="E1" s="85"/>
      <c r="F1" s="85"/>
      <c r="G1" s="85"/>
      <c r="H1" s="85"/>
      <c r="I1" s="85"/>
    </row>
    <row r="2" spans="1:9" s="6" customFormat="1" ht="15.75">
      <c r="A2" s="86" t="s">
        <v>9</v>
      </c>
      <c r="B2" s="86"/>
      <c r="C2" s="86"/>
      <c r="D2" s="86"/>
      <c r="E2" s="86"/>
      <c r="F2" s="86"/>
      <c r="G2" s="86"/>
      <c r="H2" s="86"/>
      <c r="I2" s="86"/>
    </row>
    <row r="3" spans="1:9" s="6" customFormat="1" ht="15.75">
      <c r="A3" s="91" t="s">
        <v>36</v>
      </c>
      <c r="B3" s="91"/>
      <c r="C3" s="91"/>
      <c r="D3" s="91"/>
      <c r="E3" s="91"/>
      <c r="F3" s="91"/>
      <c r="G3" s="91"/>
      <c r="H3" s="91"/>
      <c r="I3" s="91"/>
    </row>
    <row r="4" spans="1:9" s="6" customFormat="1" ht="14.25"/>
    <row r="5" spans="1:9" s="6" customFormat="1" ht="15.75">
      <c r="A5" s="87" t="s">
        <v>18</v>
      </c>
      <c r="B5" s="87"/>
      <c r="C5" s="87"/>
      <c r="D5" s="87"/>
      <c r="E5" s="87"/>
      <c r="F5" s="87"/>
      <c r="G5" s="87"/>
      <c r="H5" s="87"/>
      <c r="I5" s="87"/>
    </row>
    <row r="7" spans="1:9" ht="24">
      <c r="A7" s="7" t="s">
        <v>0</v>
      </c>
      <c r="B7" s="88" t="s">
        <v>1</v>
      </c>
      <c r="C7" s="89"/>
      <c r="D7" s="90"/>
      <c r="E7" s="7" t="s">
        <v>2</v>
      </c>
      <c r="F7" s="8" t="s">
        <v>3</v>
      </c>
      <c r="G7" s="9" t="s">
        <v>10</v>
      </c>
      <c r="H7" s="9" t="s">
        <v>11</v>
      </c>
      <c r="I7" s="7" t="s">
        <v>12</v>
      </c>
    </row>
    <row r="9" spans="1:9">
      <c r="A9" s="76" t="s">
        <v>25</v>
      </c>
      <c r="B9" s="77"/>
      <c r="C9" s="77"/>
      <c r="D9" s="77"/>
      <c r="E9" s="77"/>
      <c r="F9" s="77"/>
      <c r="G9" s="77"/>
      <c r="H9" s="77"/>
      <c r="I9" s="78"/>
    </row>
    <row r="10" spans="1:9">
      <c r="A10" s="1">
        <v>100</v>
      </c>
      <c r="B10" s="92" t="s">
        <v>4</v>
      </c>
      <c r="C10" s="92"/>
      <c r="D10" s="92"/>
      <c r="E10" s="23" t="s">
        <v>14</v>
      </c>
      <c r="F10" s="3">
        <v>1</v>
      </c>
      <c r="G10" s="15"/>
      <c r="H10" s="3">
        <f t="shared" ref="H10:H12" si="0">G10*F10</f>
        <v>0</v>
      </c>
      <c r="I10" s="25">
        <v>0.13</v>
      </c>
    </row>
    <row r="11" spans="1:9">
      <c r="A11" s="1">
        <v>101</v>
      </c>
      <c r="B11" s="92" t="s">
        <v>5</v>
      </c>
      <c r="C11" s="92"/>
      <c r="D11" s="92"/>
      <c r="E11" s="23" t="s">
        <v>14</v>
      </c>
      <c r="F11" s="3">
        <v>1</v>
      </c>
      <c r="G11" s="15"/>
      <c r="H11" s="3">
        <f t="shared" si="0"/>
        <v>0</v>
      </c>
      <c r="I11" s="25">
        <v>0.13</v>
      </c>
    </row>
    <row r="12" spans="1:9">
      <c r="A12" s="1">
        <v>102</v>
      </c>
      <c r="B12" s="92" t="s">
        <v>6</v>
      </c>
      <c r="C12" s="92"/>
      <c r="D12" s="92"/>
      <c r="E12" s="23" t="s">
        <v>14</v>
      </c>
      <c r="F12" s="3">
        <v>1</v>
      </c>
      <c r="G12" s="15"/>
      <c r="H12" s="3">
        <f t="shared" si="0"/>
        <v>0</v>
      </c>
      <c r="I12" s="25">
        <v>0.13</v>
      </c>
    </row>
    <row r="13" spans="1:9">
      <c r="A13" s="52"/>
      <c r="B13" s="53"/>
      <c r="C13" s="54"/>
      <c r="D13" s="54"/>
      <c r="E13" s="2"/>
      <c r="F13" s="55"/>
      <c r="G13" s="56"/>
      <c r="H13" s="57"/>
    </row>
    <row r="14" spans="1:9">
      <c r="A14" s="76" t="s">
        <v>26</v>
      </c>
      <c r="B14" s="77"/>
      <c r="C14" s="77"/>
      <c r="D14" s="77"/>
      <c r="E14" s="77"/>
      <c r="F14" s="77"/>
      <c r="G14" s="77"/>
      <c r="H14" s="77"/>
      <c r="I14" s="78"/>
    </row>
    <row r="15" spans="1:9" ht="29.25" customHeight="1">
      <c r="A15" s="1">
        <v>200</v>
      </c>
      <c r="B15" s="98" t="s">
        <v>7</v>
      </c>
      <c r="C15" s="98"/>
      <c r="D15" s="98"/>
      <c r="E15" s="23" t="s">
        <v>14</v>
      </c>
      <c r="F15" s="3">
        <v>1</v>
      </c>
      <c r="G15" s="15"/>
      <c r="H15" s="3">
        <f t="shared" ref="H15" si="1">G15*F15</f>
        <v>0</v>
      </c>
      <c r="I15" s="25">
        <v>0.13</v>
      </c>
    </row>
    <row r="16" spans="1:9">
      <c r="A16" s="52"/>
      <c r="B16" s="58"/>
      <c r="C16" s="54"/>
      <c r="D16" s="54"/>
      <c r="E16" s="52"/>
      <c r="F16" s="59"/>
      <c r="G16" s="52"/>
      <c r="H16" s="52"/>
    </row>
    <row r="17" spans="1:10" s="21" customFormat="1" ht="14.25">
      <c r="A17" s="76" t="s">
        <v>27</v>
      </c>
      <c r="B17" s="77"/>
      <c r="C17" s="77"/>
      <c r="D17" s="77"/>
      <c r="E17" s="77"/>
      <c r="F17" s="77"/>
      <c r="G17" s="77"/>
      <c r="H17" s="77"/>
      <c r="I17" s="78"/>
    </row>
    <row r="18" spans="1:10" s="21" customFormat="1" ht="25.5" customHeight="1">
      <c r="A18" s="22">
        <v>301</v>
      </c>
      <c r="B18" s="102" t="s">
        <v>24</v>
      </c>
      <c r="C18" s="103"/>
      <c r="D18" s="104"/>
      <c r="E18" s="1" t="s">
        <v>37</v>
      </c>
      <c r="F18" s="1">
        <v>10</v>
      </c>
      <c r="G18" s="15"/>
      <c r="H18" s="3">
        <f t="shared" ref="H18:H20" si="2">G18*F18</f>
        <v>0</v>
      </c>
      <c r="I18" s="25">
        <v>0.13</v>
      </c>
    </row>
    <row r="19" spans="1:10" s="21" customFormat="1" ht="14.25">
      <c r="A19" s="22">
        <v>302</v>
      </c>
      <c r="B19" s="102" t="s">
        <v>30</v>
      </c>
      <c r="C19" s="103"/>
      <c r="D19" s="104"/>
      <c r="E19" s="1" t="s">
        <v>37</v>
      </c>
      <c r="F19" s="1">
        <v>10</v>
      </c>
      <c r="G19" s="15"/>
      <c r="H19" s="3">
        <f t="shared" ref="H19" si="3">G19*F19</f>
        <v>0</v>
      </c>
      <c r="I19" s="25">
        <v>0.13</v>
      </c>
    </row>
    <row r="20" spans="1:10" s="21" customFormat="1" ht="14.25">
      <c r="A20" s="22">
        <v>303</v>
      </c>
      <c r="B20" s="102" t="s">
        <v>71</v>
      </c>
      <c r="C20" s="103"/>
      <c r="D20" s="104"/>
      <c r="E20" s="1" t="s">
        <v>37</v>
      </c>
      <c r="F20" s="1">
        <v>1</v>
      </c>
      <c r="G20" s="15"/>
      <c r="H20" s="3">
        <f t="shared" si="2"/>
        <v>0</v>
      </c>
      <c r="I20" s="25">
        <v>0.13</v>
      </c>
    </row>
    <row r="21" spans="1:10">
      <c r="A21" s="52"/>
      <c r="B21" s="53"/>
      <c r="C21" s="54"/>
      <c r="D21" s="54"/>
      <c r="E21" s="2"/>
      <c r="F21" s="61"/>
      <c r="G21" s="61"/>
      <c r="H21" s="62"/>
    </row>
    <row r="22" spans="1:10">
      <c r="A22" s="76" t="s">
        <v>29</v>
      </c>
      <c r="B22" s="77"/>
      <c r="C22" s="77"/>
      <c r="D22" s="77"/>
      <c r="E22" s="77"/>
      <c r="F22" s="77"/>
      <c r="G22" s="77"/>
      <c r="H22" s="77"/>
      <c r="I22" s="78"/>
    </row>
    <row r="23" spans="1:10">
      <c r="A23" s="1">
        <v>401</v>
      </c>
      <c r="B23" s="96" t="s">
        <v>50</v>
      </c>
      <c r="C23" s="96"/>
      <c r="D23" s="96"/>
      <c r="E23" s="1" t="s">
        <v>37</v>
      </c>
      <c r="F23" s="1">
        <v>10</v>
      </c>
      <c r="G23" s="15"/>
      <c r="H23" s="3">
        <f t="shared" ref="H23:H24" si="4">G23*F23</f>
        <v>0</v>
      </c>
      <c r="I23" s="25">
        <v>0.13</v>
      </c>
    </row>
    <row r="24" spans="1:10">
      <c r="A24" s="1">
        <v>402</v>
      </c>
      <c r="B24" s="97" t="s">
        <v>38</v>
      </c>
      <c r="C24" s="97"/>
      <c r="D24" s="97"/>
      <c r="E24" s="1" t="s">
        <v>37</v>
      </c>
      <c r="F24" s="1">
        <v>10</v>
      </c>
      <c r="G24" s="15"/>
      <c r="H24" s="3">
        <f t="shared" si="4"/>
        <v>0</v>
      </c>
      <c r="I24" s="25">
        <v>0.13</v>
      </c>
    </row>
    <row r="25" spans="1:10">
      <c r="A25" s="1">
        <v>403</v>
      </c>
      <c r="B25" s="96" t="s">
        <v>63</v>
      </c>
      <c r="C25" s="96"/>
      <c r="D25" s="96"/>
      <c r="E25" s="1" t="s">
        <v>37</v>
      </c>
      <c r="F25" s="1">
        <v>1</v>
      </c>
      <c r="G25" s="15"/>
      <c r="H25" s="3">
        <f t="shared" ref="H25" si="5">G25*F25</f>
        <v>0</v>
      </c>
      <c r="I25" s="25">
        <v>0.13</v>
      </c>
    </row>
    <row r="26" spans="1:10" ht="15.75" thickBot="1"/>
    <row r="27" spans="1:10" s="21" customFormat="1" ht="18" customHeight="1">
      <c r="A27" s="20"/>
      <c r="B27" s="20"/>
      <c r="C27" s="20"/>
      <c r="D27" s="26"/>
      <c r="E27" s="31" t="s">
        <v>15</v>
      </c>
      <c r="F27" s="32"/>
      <c r="G27" s="33"/>
      <c r="H27" s="34">
        <f>H10+H11+H12+H15+H18+H20+H23+H25+H19+H24</f>
        <v>0</v>
      </c>
      <c r="I27" s="20"/>
    </row>
    <row r="28" spans="1:10" s="21" customFormat="1" ht="14.25">
      <c r="A28" s="35"/>
      <c r="B28" s="35"/>
      <c r="C28" s="35"/>
      <c r="D28" s="26"/>
      <c r="E28" s="36" t="s">
        <v>16</v>
      </c>
      <c r="F28" s="10"/>
      <c r="G28" s="37"/>
      <c r="H28" s="38">
        <f>IF(H27="","",ROUND(H27*0.13,0))</f>
        <v>0</v>
      </c>
      <c r="I28" s="20"/>
    </row>
    <row r="29" spans="1:10" s="21" customFormat="1" thickBot="1">
      <c r="A29" s="35"/>
      <c r="B29" s="35"/>
      <c r="C29" s="35"/>
      <c r="D29" s="26"/>
      <c r="E29" s="39" t="s">
        <v>17</v>
      </c>
      <c r="F29" s="40"/>
      <c r="G29" s="41"/>
      <c r="H29" s="42">
        <f>IF(H27="","",SUM(H27:H28))</f>
        <v>0</v>
      </c>
      <c r="I29" s="20"/>
      <c r="J29" s="47"/>
    </row>
  </sheetData>
  <mergeCells count="19">
    <mergeCell ref="A9:I9"/>
    <mergeCell ref="B18:D18"/>
    <mergeCell ref="A1:I1"/>
    <mergeCell ref="A2:I2"/>
    <mergeCell ref="A5:I5"/>
    <mergeCell ref="B7:D7"/>
    <mergeCell ref="B10:D10"/>
    <mergeCell ref="B11:D11"/>
    <mergeCell ref="B12:D12"/>
    <mergeCell ref="B15:D15"/>
    <mergeCell ref="A17:I17"/>
    <mergeCell ref="A3:I3"/>
    <mergeCell ref="A22:I22"/>
    <mergeCell ref="B23:D23"/>
    <mergeCell ref="B20:D20"/>
    <mergeCell ref="A14:I14"/>
    <mergeCell ref="B25:D25"/>
    <mergeCell ref="B19:D19"/>
    <mergeCell ref="B24:D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0A826-9D2B-411E-89DB-B6E765C455BF}">
  <dimension ref="A1:J26"/>
  <sheetViews>
    <sheetView tabSelected="1" workbookViewId="0">
      <selection activeCell="L25" sqref="L25"/>
    </sheetView>
  </sheetViews>
  <sheetFormatPr baseColWidth="10" defaultRowHeight="15"/>
  <cols>
    <col min="1" max="1" width="6.140625" customWidth="1"/>
    <col min="4" max="4" width="18.140625" customWidth="1"/>
    <col min="5" max="5" width="9.5703125" customWidth="1"/>
    <col min="6" max="6" width="6.85546875" customWidth="1"/>
    <col min="8" max="8" width="12.42578125" bestFit="1" customWidth="1"/>
    <col min="9" max="9" width="5.28515625" customWidth="1"/>
    <col min="10" max="10" width="14.85546875" customWidth="1"/>
  </cols>
  <sheetData>
    <row r="1" spans="1:9" s="6" customFormat="1" ht="14.25">
      <c r="A1" s="85" t="s">
        <v>39</v>
      </c>
      <c r="B1" s="85"/>
      <c r="C1" s="85"/>
      <c r="D1" s="85"/>
      <c r="E1" s="85"/>
      <c r="F1" s="85"/>
      <c r="G1" s="85"/>
      <c r="H1" s="85"/>
      <c r="I1" s="85"/>
    </row>
    <row r="2" spans="1:9" s="6" customFormat="1" ht="15.75">
      <c r="A2" s="86" t="s">
        <v>9</v>
      </c>
      <c r="B2" s="86"/>
      <c r="C2" s="86"/>
      <c r="D2" s="86"/>
      <c r="E2" s="86"/>
      <c r="F2" s="86"/>
      <c r="G2" s="86"/>
      <c r="H2" s="86"/>
      <c r="I2" s="86"/>
    </row>
    <row r="3" spans="1:9" s="6" customFormat="1" ht="15.75">
      <c r="A3" s="91" t="s">
        <v>82</v>
      </c>
      <c r="B3" s="91"/>
      <c r="C3" s="91"/>
      <c r="D3" s="91"/>
      <c r="E3" s="91"/>
      <c r="F3" s="91"/>
      <c r="G3" s="91"/>
      <c r="H3" s="91"/>
      <c r="I3" s="91"/>
    </row>
    <row r="4" spans="1:9" s="6" customFormat="1" ht="14.25"/>
    <row r="5" spans="1:9" s="6" customFormat="1" ht="15.75">
      <c r="A5" s="87" t="s">
        <v>18</v>
      </c>
      <c r="B5" s="87"/>
      <c r="C5" s="87"/>
      <c r="D5" s="87"/>
      <c r="E5" s="87"/>
      <c r="F5" s="87"/>
      <c r="G5" s="87"/>
      <c r="H5" s="87"/>
      <c r="I5" s="87"/>
    </row>
    <row r="7" spans="1:9" ht="24">
      <c r="A7" s="7" t="s">
        <v>0</v>
      </c>
      <c r="B7" s="88" t="s">
        <v>1</v>
      </c>
      <c r="C7" s="89"/>
      <c r="D7" s="90"/>
      <c r="E7" s="7" t="s">
        <v>2</v>
      </c>
      <c r="F7" s="8" t="s">
        <v>3</v>
      </c>
      <c r="G7" s="9" t="s">
        <v>10</v>
      </c>
      <c r="H7" s="9" t="s">
        <v>11</v>
      </c>
      <c r="I7" s="7" t="s">
        <v>12</v>
      </c>
    </row>
    <row r="9" spans="1:9">
      <c r="A9" s="76" t="s">
        <v>25</v>
      </c>
      <c r="B9" s="77"/>
      <c r="C9" s="77"/>
      <c r="D9" s="77"/>
      <c r="E9" s="77"/>
      <c r="F9" s="77"/>
      <c r="G9" s="77"/>
      <c r="H9" s="77"/>
      <c r="I9" s="78"/>
    </row>
    <row r="10" spans="1:9">
      <c r="A10" s="1">
        <v>100</v>
      </c>
      <c r="B10" s="92" t="s">
        <v>4</v>
      </c>
      <c r="C10" s="92"/>
      <c r="D10" s="92"/>
      <c r="E10" s="23" t="s">
        <v>14</v>
      </c>
      <c r="F10" s="3">
        <v>1</v>
      </c>
      <c r="G10" s="15"/>
      <c r="H10" s="3">
        <f t="shared" ref="H10:H12" si="0">G10*F10</f>
        <v>0</v>
      </c>
      <c r="I10" s="25">
        <v>0.13</v>
      </c>
    </row>
    <row r="11" spans="1:9">
      <c r="A11" s="1">
        <v>101</v>
      </c>
      <c r="B11" s="92" t="s">
        <v>5</v>
      </c>
      <c r="C11" s="92"/>
      <c r="D11" s="92"/>
      <c r="E11" s="23" t="s">
        <v>14</v>
      </c>
      <c r="F11" s="3">
        <v>1</v>
      </c>
      <c r="G11" s="15"/>
      <c r="H11" s="3">
        <f t="shared" si="0"/>
        <v>0</v>
      </c>
      <c r="I11" s="25">
        <v>0.13</v>
      </c>
    </row>
    <row r="12" spans="1:9">
      <c r="A12" s="1">
        <v>102</v>
      </c>
      <c r="B12" s="92" t="s">
        <v>6</v>
      </c>
      <c r="C12" s="92"/>
      <c r="D12" s="92"/>
      <c r="E12" s="23" t="s">
        <v>14</v>
      </c>
      <c r="F12" s="3">
        <v>1</v>
      </c>
      <c r="G12" s="15"/>
      <c r="H12" s="3">
        <f t="shared" si="0"/>
        <v>0</v>
      </c>
      <c r="I12" s="25">
        <v>0.13</v>
      </c>
    </row>
    <row r="13" spans="1:9">
      <c r="A13" s="52"/>
      <c r="B13" s="53"/>
      <c r="C13" s="54"/>
      <c r="D13" s="54"/>
      <c r="E13" s="2"/>
      <c r="F13" s="55"/>
      <c r="G13" s="56"/>
      <c r="H13" s="57"/>
    </row>
    <row r="14" spans="1:9">
      <c r="A14" s="76" t="s">
        <v>26</v>
      </c>
      <c r="B14" s="77"/>
      <c r="C14" s="77"/>
      <c r="D14" s="77"/>
      <c r="E14" s="77"/>
      <c r="F14" s="77"/>
      <c r="G14" s="77"/>
      <c r="H14" s="77"/>
      <c r="I14" s="78"/>
    </row>
    <row r="15" spans="1:9" ht="29.25" customHeight="1">
      <c r="A15" s="1">
        <v>200</v>
      </c>
      <c r="B15" s="98" t="s">
        <v>7</v>
      </c>
      <c r="C15" s="98"/>
      <c r="D15" s="98"/>
      <c r="E15" s="23" t="s">
        <v>14</v>
      </c>
      <c r="F15" s="3">
        <v>1</v>
      </c>
      <c r="G15" s="15"/>
      <c r="H15" s="3">
        <f t="shared" ref="H15" si="1">G15*F15</f>
        <v>0</v>
      </c>
      <c r="I15" s="25">
        <v>0.13</v>
      </c>
    </row>
    <row r="16" spans="1:9">
      <c r="A16" s="52"/>
      <c r="B16" s="58"/>
      <c r="C16" s="54"/>
      <c r="D16" s="54"/>
      <c r="E16" s="52"/>
      <c r="F16" s="59"/>
      <c r="G16" s="52"/>
      <c r="H16" s="52"/>
    </row>
    <row r="17" spans="1:10">
      <c r="A17" s="76" t="s">
        <v>76</v>
      </c>
      <c r="B17" s="77"/>
      <c r="C17" s="77"/>
      <c r="D17" s="77"/>
      <c r="E17" s="77"/>
      <c r="F17" s="77"/>
      <c r="G17" s="77"/>
      <c r="H17" s="77"/>
      <c r="I17" s="78"/>
    </row>
    <row r="18" spans="1:10">
      <c r="A18" s="1">
        <v>301</v>
      </c>
      <c r="B18" s="96" t="s">
        <v>59</v>
      </c>
      <c r="C18" s="96"/>
      <c r="D18" s="96"/>
      <c r="E18" s="1" t="s">
        <v>37</v>
      </c>
      <c r="F18" s="1">
        <v>2</v>
      </c>
      <c r="G18" s="15"/>
      <c r="H18" s="3">
        <f t="shared" ref="H18:H22" si="2">G18*F18</f>
        <v>0</v>
      </c>
      <c r="I18" s="25">
        <v>0.13</v>
      </c>
    </row>
    <row r="19" spans="1:10">
      <c r="A19" s="1">
        <v>302</v>
      </c>
      <c r="B19" s="97" t="s">
        <v>77</v>
      </c>
      <c r="C19" s="97"/>
      <c r="D19" s="97"/>
      <c r="E19" s="1" t="s">
        <v>37</v>
      </c>
      <c r="F19" s="1">
        <v>5</v>
      </c>
      <c r="G19" s="15"/>
      <c r="H19" s="3">
        <f t="shared" si="2"/>
        <v>0</v>
      </c>
      <c r="I19" s="25">
        <v>0.13</v>
      </c>
    </row>
    <row r="20" spans="1:10">
      <c r="A20" s="1">
        <v>302</v>
      </c>
      <c r="B20" s="97" t="s">
        <v>78</v>
      </c>
      <c r="C20" s="97"/>
      <c r="D20" s="97"/>
      <c r="E20" s="1" t="s">
        <v>37</v>
      </c>
      <c r="F20" s="1">
        <v>2</v>
      </c>
      <c r="G20" s="15"/>
      <c r="H20" s="3">
        <f t="shared" ref="H20:H21" si="3">G20*F20</f>
        <v>0</v>
      </c>
      <c r="I20" s="25">
        <v>0.13</v>
      </c>
    </row>
    <row r="21" spans="1:10">
      <c r="A21" s="1">
        <v>302</v>
      </c>
      <c r="B21" s="97" t="s">
        <v>79</v>
      </c>
      <c r="C21" s="97"/>
      <c r="D21" s="97"/>
      <c r="E21" s="1" t="s">
        <v>37</v>
      </c>
      <c r="F21" s="1">
        <v>4</v>
      </c>
      <c r="G21" s="15"/>
      <c r="H21" s="3">
        <f t="shared" si="3"/>
        <v>0</v>
      </c>
      <c r="I21" s="25">
        <v>0.13</v>
      </c>
    </row>
    <row r="22" spans="1:10">
      <c r="A22" s="1">
        <v>303</v>
      </c>
      <c r="B22" s="96" t="s">
        <v>52</v>
      </c>
      <c r="C22" s="96"/>
      <c r="D22" s="96"/>
      <c r="E22" s="1" t="s">
        <v>80</v>
      </c>
      <c r="F22" s="1">
        <v>51</v>
      </c>
      <c r="G22" s="15"/>
      <c r="H22" s="3">
        <f t="shared" si="2"/>
        <v>0</v>
      </c>
      <c r="I22" s="25">
        <v>0.13</v>
      </c>
    </row>
    <row r="23" spans="1:10" ht="15.75" thickBot="1"/>
    <row r="24" spans="1:10" s="21" customFormat="1" ht="18" customHeight="1">
      <c r="A24" s="20"/>
      <c r="B24" s="20"/>
      <c r="C24" s="20"/>
      <c r="D24" s="26"/>
      <c r="E24" s="31" t="s">
        <v>15</v>
      </c>
      <c r="F24" s="32"/>
      <c r="G24" s="33"/>
      <c r="H24" s="34">
        <f>+H10+H11+H12+H15+H18+H19+H20+H21+H22</f>
        <v>0</v>
      </c>
      <c r="I24" s="20"/>
    </row>
    <row r="25" spans="1:10" s="21" customFormat="1" ht="14.25">
      <c r="A25" s="35"/>
      <c r="B25" s="35"/>
      <c r="C25" s="35"/>
      <c r="D25" s="26"/>
      <c r="E25" s="36" t="s">
        <v>16</v>
      </c>
      <c r="F25" s="10"/>
      <c r="G25" s="37"/>
      <c r="H25" s="38">
        <f>IF(H24="","",ROUND(H24*0.13,0))</f>
        <v>0</v>
      </c>
      <c r="I25" s="20"/>
    </row>
    <row r="26" spans="1:10" s="21" customFormat="1" thickBot="1">
      <c r="A26" s="35"/>
      <c r="B26" s="35"/>
      <c r="C26" s="35"/>
      <c r="D26" s="26"/>
      <c r="E26" s="39" t="s">
        <v>17</v>
      </c>
      <c r="F26" s="40"/>
      <c r="G26" s="41"/>
      <c r="H26" s="42">
        <f>IF(H24="","",SUM(H24:H25))</f>
        <v>0</v>
      </c>
      <c r="I26" s="20"/>
      <c r="J26" s="47"/>
    </row>
  </sheetData>
  <mergeCells count="17">
    <mergeCell ref="B22:D22"/>
    <mergeCell ref="B21:D21"/>
    <mergeCell ref="B20:D20"/>
    <mergeCell ref="A17:I17"/>
    <mergeCell ref="B18:D18"/>
    <mergeCell ref="B19:D19"/>
    <mergeCell ref="B10:D10"/>
    <mergeCell ref="B11:D11"/>
    <mergeCell ref="B12:D12"/>
    <mergeCell ref="A14:I14"/>
    <mergeCell ref="B15:D15"/>
    <mergeCell ref="A9:I9"/>
    <mergeCell ref="A1:I1"/>
    <mergeCell ref="A2:I2"/>
    <mergeCell ref="A3:I3"/>
    <mergeCell ref="A5:I5"/>
    <mergeCell ref="B7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 SO</vt:lpstr>
      <vt:lpstr>DPGF ELEC</vt:lpstr>
      <vt:lpstr>DPGF CLIM</vt:lpstr>
      <vt:lpstr>DPGF ALU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Angélique BLANCHEMANCHE</dc:creator>
  <cp:lastModifiedBy>PAGES Patrick-Laurent</cp:lastModifiedBy>
  <cp:lastPrinted>2020-05-29T02:41:39Z</cp:lastPrinted>
  <dcterms:created xsi:type="dcterms:W3CDTF">2019-05-28T19:34:43Z</dcterms:created>
  <dcterms:modified xsi:type="dcterms:W3CDTF">2026-02-05T22:00:34Z</dcterms:modified>
</cp:coreProperties>
</file>